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905" yWindow="90" windowWidth="15525" windowHeight="9975" tabRatio="744" activeTab="0"/>
  </bookViews>
  <sheets>
    <sheet name="Conditions of use" sheetId="1" r:id="rId1"/>
    <sheet name="Start here " sheetId="2" r:id="rId2"/>
    <sheet name="Locked Example" sheetId="3" r:id="rId3"/>
    <sheet name="Up to 2010" sheetId="4" r:id="rId4"/>
    <sheet name="from 2011 to date" sheetId="5" r:id="rId5"/>
  </sheets>
  <definedNames>
    <definedName name="_xlnm.Print_Area" localSheetId="0">'Conditions of use'!$B$1:$H$16</definedName>
    <definedName name="_xlnm.Print_Area" localSheetId="4">'from 2011 to date'!$B$1:$K$101</definedName>
    <definedName name="_xlnm.Print_Area" localSheetId="2">'Locked Example'!$B$1:$K$111</definedName>
    <definedName name="_xlnm.Print_Area" localSheetId="1">'Start here '!$B$1:$F$48</definedName>
    <definedName name="_xlnm.Print_Area" localSheetId="3">'Up to 2010'!$B$1:$K$100</definedName>
  </definedNames>
  <calcPr fullCalcOnLoad="1"/>
</workbook>
</file>

<file path=xl/comments3.xml><?xml version="1.0" encoding="utf-8"?>
<comments xmlns="http://schemas.openxmlformats.org/spreadsheetml/2006/main">
  <authors>
    <author>Ian Hewlett</author>
  </authors>
  <commentList>
    <comment ref="F95" authorId="0">
      <text>
        <r>
          <rPr>
            <b/>
            <sz val="9"/>
            <rFont val="Tahoma"/>
            <family val="2"/>
          </rPr>
          <t>Ian Hewlett:</t>
        </r>
        <r>
          <rPr>
            <sz val="9"/>
            <rFont val="Tahoma"/>
            <family val="2"/>
          </rPr>
          <t xml:space="preserve">
</t>
        </r>
      </text>
    </comment>
  </commentList>
</comments>
</file>

<file path=xl/comments4.xml><?xml version="1.0" encoding="utf-8"?>
<comments xmlns="http://schemas.openxmlformats.org/spreadsheetml/2006/main">
  <authors>
    <author>Ian Hewlett</author>
  </authors>
  <commentList>
    <comment ref="F94" authorId="0">
      <text>
        <r>
          <rPr>
            <b/>
            <sz val="9"/>
            <rFont val="Tahoma"/>
            <family val="2"/>
          </rPr>
          <t>Ian Hewlett:</t>
        </r>
        <r>
          <rPr>
            <sz val="9"/>
            <rFont val="Tahoma"/>
            <family val="2"/>
          </rPr>
          <t xml:space="preserve">
</t>
        </r>
      </text>
    </comment>
  </commentList>
</comments>
</file>

<file path=xl/comments5.xml><?xml version="1.0" encoding="utf-8"?>
<comments xmlns="http://schemas.openxmlformats.org/spreadsheetml/2006/main">
  <authors>
    <author>Ian Hewlett</author>
  </authors>
  <commentList>
    <comment ref="F95" authorId="0">
      <text>
        <r>
          <rPr>
            <b/>
            <sz val="9"/>
            <rFont val="Tahoma"/>
            <family val="2"/>
          </rPr>
          <t>Ian Hewlett:</t>
        </r>
        <r>
          <rPr>
            <sz val="9"/>
            <rFont val="Tahoma"/>
            <family val="2"/>
          </rPr>
          <t xml:space="preserve">
</t>
        </r>
      </text>
    </comment>
  </commentList>
</comments>
</file>

<file path=xl/sharedStrings.xml><?xml version="1.0" encoding="utf-8"?>
<sst xmlns="http://schemas.openxmlformats.org/spreadsheetml/2006/main" count="485" uniqueCount="171">
  <si>
    <t>Bin</t>
  </si>
  <si>
    <t>Waste Hog</t>
  </si>
  <si>
    <t>Aqua Roll</t>
  </si>
  <si>
    <t>Step</t>
  </si>
  <si>
    <t>Box - Food</t>
  </si>
  <si>
    <t>BBQ</t>
  </si>
  <si>
    <t>Awning</t>
  </si>
  <si>
    <t>TV</t>
  </si>
  <si>
    <t>Clothes</t>
  </si>
  <si>
    <t>Shoes</t>
  </si>
  <si>
    <t>Fridge Food</t>
  </si>
  <si>
    <t>Caravan MPTLM</t>
  </si>
  <si>
    <t>Saucepans</t>
  </si>
  <si>
    <t>Plates/Cutlery</t>
  </si>
  <si>
    <t>Caravan unladen weight (MIRO)</t>
  </si>
  <si>
    <t>microwave (dealer fit)</t>
  </si>
  <si>
    <t>Sat kit</t>
  </si>
  <si>
    <t>Windbreak</t>
  </si>
  <si>
    <t>Hitchlock</t>
  </si>
  <si>
    <t>Radio (dealer fit)</t>
  </si>
  <si>
    <t>Hot water (MIRO) credit</t>
  </si>
  <si>
    <t>Motor Mover (dealer fit)</t>
  </si>
  <si>
    <t>Stabiliser</t>
  </si>
  <si>
    <t>Entry door flyscreen</t>
  </si>
  <si>
    <t>Scatter cushions</t>
  </si>
  <si>
    <t>Alloy wheels</t>
  </si>
  <si>
    <t>spare wheel + carrier</t>
  </si>
  <si>
    <t>Hook up cable</t>
  </si>
  <si>
    <t xml:space="preserve">Battery </t>
  </si>
  <si>
    <t>Flush water</t>
  </si>
  <si>
    <t>Fire Bucket</t>
  </si>
  <si>
    <t>Washing up bowl</t>
  </si>
  <si>
    <t>Towels</t>
  </si>
  <si>
    <t>Bedding</t>
  </si>
  <si>
    <t xml:space="preserve">Sub Total </t>
  </si>
  <si>
    <t>Pegs etc</t>
  </si>
  <si>
    <t>Fire Ext/Blanket</t>
  </si>
  <si>
    <t>calculated</t>
  </si>
  <si>
    <t>Sub Total (as Stated by Manufacture/Dealer)</t>
  </si>
  <si>
    <t>Bikes</t>
  </si>
  <si>
    <t>Drink</t>
  </si>
  <si>
    <t>Add own item</t>
  </si>
  <si>
    <t>In addition any extras items come out of your payload too</t>
  </si>
  <si>
    <t>Add Weight</t>
  </si>
  <si>
    <t>Groundsheet</t>
  </si>
  <si>
    <t>Table</t>
  </si>
  <si>
    <t xml:space="preserve">Lighting </t>
  </si>
  <si>
    <t>Pet equipment</t>
  </si>
  <si>
    <t>Take from instruction</t>
  </si>
  <si>
    <t>Small fan heater</t>
  </si>
  <si>
    <t>Books and guides</t>
  </si>
  <si>
    <t>Typical Weight</t>
  </si>
  <si>
    <t>Mandatory on DA &amp; THS Sites</t>
  </si>
  <si>
    <t>Required by most insurers</t>
  </si>
  <si>
    <t>Find Cylinder weights on our gas datasheets</t>
  </si>
  <si>
    <t>A must if not already included</t>
  </si>
  <si>
    <t>Essential Equipment</t>
  </si>
  <si>
    <t>Wheelclamp/Lock</t>
  </si>
  <si>
    <t>Required by most insurers, may be included in MIRO, check in handbook</t>
  </si>
  <si>
    <t>Dust Pan &amp; Brush</t>
  </si>
  <si>
    <t>Gas Bottle credit for carrying only 1 Color lite 6kg</t>
  </si>
  <si>
    <t>Calculated</t>
  </si>
  <si>
    <t>User defined</t>
  </si>
  <si>
    <t>lock receiver</t>
  </si>
  <si>
    <t>Toiletries</t>
  </si>
  <si>
    <t>Power driver</t>
  </si>
  <si>
    <t>Awning Poles</t>
  </si>
  <si>
    <t>Additional Chairs</t>
  </si>
  <si>
    <t>Before 1 Sep 2010</t>
  </si>
  <si>
    <t>From 1 Sep 2010</t>
  </si>
  <si>
    <t>Items included in Caravan MIRO 2010 or before</t>
  </si>
  <si>
    <t>Stored Fresh water filled to 90%</t>
  </si>
  <si>
    <t>Toilet Holding Tank</t>
  </si>
  <si>
    <t>Hot water system filled to 90%</t>
  </si>
  <si>
    <t>Check handbook for specific details</t>
  </si>
  <si>
    <t>If you empty your water tank you can gain 90% of its capacity back</t>
  </si>
  <si>
    <r>
      <rPr>
        <b/>
        <sz val="10"/>
        <rFont val="Arial"/>
        <family val="2"/>
      </rPr>
      <t>Note</t>
    </r>
    <r>
      <rPr>
        <sz val="10"/>
        <rFont val="Arial"/>
        <family val="2"/>
      </rPr>
      <t>: Normally a caravan model year start from September the previous year ie 2011 caravan year was made from September 2010</t>
    </r>
  </si>
  <si>
    <t xml:space="preserve">Any fresh water carried </t>
  </si>
  <si>
    <t>Any Toilet water/waste carried</t>
  </si>
  <si>
    <t>eg Motor Mover (dealer fit)</t>
  </si>
  <si>
    <t>eg microwave (dealer fit)</t>
  </si>
  <si>
    <t>Example items</t>
  </si>
  <si>
    <t>+</t>
  </si>
  <si>
    <t>Basic Weight</t>
  </si>
  <si>
    <t>Equals</t>
  </si>
  <si>
    <t>KEY</t>
  </si>
  <si>
    <t>Typical weight</t>
  </si>
  <si>
    <t>All weights are in Kilograms (Kg) unless otherwise stated</t>
  </si>
  <si>
    <t>Levelling Equipment</t>
  </si>
  <si>
    <t>Find capacity within instructions  1 Litre = 1 Kg of water</t>
  </si>
  <si>
    <t>Note - This is already included within MIRO 2011</t>
  </si>
  <si>
    <t>You can change any of the amounts and the text in these fields</t>
  </si>
  <si>
    <t>No data required</t>
  </si>
  <si>
    <t>Leave this field blank</t>
  </si>
  <si>
    <t>Note: If no spare capacity consider putting bikes on roof or tailgate of towing vehicle</t>
  </si>
  <si>
    <t>In addition any extras items come out of your user payload too</t>
  </si>
  <si>
    <t>It is normal for the manufracturer to give just the total weight of these items.</t>
  </si>
  <si>
    <t>Optional Equipment - Other Non standard extras</t>
  </si>
  <si>
    <t>Optional Equipment - Package</t>
  </si>
  <si>
    <t>Personal Effects - Outside equipment</t>
  </si>
  <si>
    <t>Personal Effects - Kitchen area</t>
  </si>
  <si>
    <t>Personal Effects - Internal items</t>
  </si>
  <si>
    <t>Personal Effects - Optional items as Required</t>
  </si>
  <si>
    <t>Fill in caravan MIRO and MTPLM from weight plate</t>
  </si>
  <si>
    <t>Change any Basic weight information to suit your caravan</t>
  </si>
  <si>
    <t>Add in Essential Equipment weights</t>
  </si>
  <si>
    <t>Add in any optional package weights and non standard extras</t>
  </si>
  <si>
    <t>Add in Personal Effect weights</t>
  </si>
  <si>
    <t>Take from weight plate</t>
  </si>
  <si>
    <t>Calculated Laden Weight of Caravan</t>
  </si>
  <si>
    <t>Calculated User Payload from above</t>
  </si>
  <si>
    <t>Is your User Payload within the weight plate limits?</t>
  </si>
  <si>
    <t>User Payload Allowance from weight plate</t>
  </si>
  <si>
    <t xml:space="preserve">Condition of use </t>
  </si>
  <si>
    <t>I Don’t Accept</t>
  </si>
  <si>
    <t>I Accept</t>
  </si>
  <si>
    <t xml:space="preserve">That’s it - The program has worked out whether you are within the limits of your caravan and the main calculations are: </t>
  </si>
  <si>
    <t>User Payload</t>
  </si>
  <si>
    <t>Difference between calculated User Payload &amp; User Payload (weight plate)</t>
  </si>
  <si>
    <t>Lets get started</t>
  </si>
  <si>
    <t>Note: It is unlikely that you will have enough spare capacity for towball mounted bike rack + bikes as this needs to be taken off your towball limit.</t>
  </si>
  <si>
    <t>User Guide to Weight in your Caravan</t>
  </si>
  <si>
    <t>Weight Plate info</t>
  </si>
  <si>
    <t xml:space="preserve">It is normal for the manufracturer to give just the total weight of these items.  In older units it can be difficult to know what is factory fit and what is dealer fit.  Check your paperwork/receipts, with dealer/Manufacturer or take to public weighbridge to confirm. </t>
  </si>
  <si>
    <t>Optional Equipment - Packages</t>
  </si>
  <si>
    <t>Battery</t>
  </si>
  <si>
    <t>Find cylinder weights on our gas Data Sheet</t>
  </si>
  <si>
    <t>Gas Cylinders</t>
  </si>
  <si>
    <t>MTPLM from weight plate</t>
  </si>
  <si>
    <t xml:space="preserve">Wet heating system water </t>
  </si>
  <si>
    <t>Please note - This guide is for National Caravan Council (NCC) approved caravans, adjustment may be required for non NCC caravans. You will need to weigh specific items or take the information from the items manual/instructions.</t>
  </si>
  <si>
    <t>By clicking through this page you are agreeing that this payload guide supplied by The Camping and Caravanning Club is no substitute for weighing your caravan at a public weighbridge and is intended to help the user understand how much weight they are placing in their caravan so a considered decision can be made on whether they are within the limits set by the manufacturer. This guide is for National Caravan Council (NCC) approved caravans, adjustment may be required for non NCC caravans. Further advice on weight and payload distribution can be obtained from http://www.campingandcaravanningclub.co.uk/helpandadvice/</t>
  </si>
  <si>
    <t>MIRO typically includes 2 LPG BP Lite cylinders, adjust weight for your cylinder type</t>
  </si>
  <si>
    <t>Items included in Caravan MIRO 2011 (from June 10)</t>
  </si>
  <si>
    <t>Gas cylinders x2 BP Lite 5kg filled to 90%</t>
  </si>
  <si>
    <t xml:space="preserve">The difference between the MTPLM and the MIRO. Payload relates to the weights of all items carried in a caravan and is the total allowance for: Optional equipment, Essential Equipment and Personal Effects.  </t>
  </si>
  <si>
    <t>Items made available by the manufacturer or dealer over an above the standard specification of the caravan such as spare wheel, air conditioning, motor mover, drawers and awning etc. These are items not normally within the MIRO figures so need to come out of your User Payload, these may be given as a  total package weight or could be broken down to individual items. May also be known as Dealer fit options.</t>
  </si>
  <si>
    <t>Those items which you choose to carry in a caravan (e.g. clothes, crockery, cooking utensils, bedding, TV, radio, footwear, books, awning and food).</t>
  </si>
  <si>
    <t xml:space="preserve"> The calculated weight of the caravan when in use – including its Optional and Essential Equipment plus your Personal Effects. You need to know this weight because it will determine whether you are towing within the law and also within your towing experience.</t>
  </si>
  <si>
    <t>MIRO (Mass in Running Order)</t>
  </si>
  <si>
    <t>User Payload (weight plate)</t>
  </si>
  <si>
    <t>Optional Equipment</t>
  </si>
  <si>
    <t>Personal Effects</t>
  </si>
  <si>
    <t>Calculated Laden Weight</t>
  </si>
  <si>
    <t>Noseweight</t>
  </si>
  <si>
    <t>Terminology guide</t>
  </si>
  <si>
    <t>Which model year is your caravan?</t>
  </si>
  <si>
    <t>2011 and newer Caravans</t>
  </si>
  <si>
    <t>2010 or earlier caravans</t>
  </si>
  <si>
    <t>Calculated User Payload</t>
  </si>
  <si>
    <t>The total weight of the caravan using the weight information you have supplied plus the MIRO</t>
  </si>
  <si>
    <t>This checks what has been worked out at the top of the sheet for User Payload (weight plate) against the calculated User payload and provides a statement whether your are within the limit of not.</t>
  </si>
  <si>
    <r>
      <rPr>
        <b/>
        <sz val="11"/>
        <rFont val="Arial"/>
        <family val="2"/>
      </rPr>
      <t>Calculated Laden Weight of Caravan</t>
    </r>
    <r>
      <rPr>
        <sz val="11"/>
        <rFont val="Arial"/>
        <family val="2"/>
      </rPr>
      <t xml:space="preserve"> </t>
    </r>
  </si>
  <si>
    <r>
      <rPr>
        <b/>
        <sz val="18"/>
        <rFont val="Arial"/>
        <family val="2"/>
      </rPr>
      <t>If your caravan is underweight</t>
    </r>
    <r>
      <rPr>
        <sz val="18"/>
        <rFont val="Arial"/>
        <family val="2"/>
      </rPr>
      <t xml:space="preserve"> - well done!</t>
    </r>
  </si>
  <si>
    <r>
      <rPr>
        <b/>
        <sz val="18"/>
        <color indexed="9"/>
        <rFont val="Arial"/>
        <family val="2"/>
      </rPr>
      <t xml:space="preserve">If your caravan is overweight </t>
    </r>
    <r>
      <rPr>
        <sz val="18"/>
        <color indexed="9"/>
        <rFont val="Arial"/>
        <family val="2"/>
      </rPr>
      <t xml:space="preserve"> - Consider what is actually needed every time you go away in your caravan.</t>
    </r>
  </si>
  <si>
    <t>GUIDE NOTES</t>
  </si>
  <si>
    <t>All your various user weights added together</t>
  </si>
  <si>
    <t>The difference between your User Payload information and that set by the manufacturer</t>
  </si>
  <si>
    <t xml:space="preserve">Unfortunately overweight caravans and poor payload distribution are the main cause of incidents while towing and the more you understand the better prepared you will be. This guide is designed to help you keep safe on the road, help you understand how the various weights are put together to make up the caravans payload and how much actual weight you are carrying in your caravan.  </t>
  </si>
  <si>
    <t>Mass of the caravan equipped to the manufacturer’s standard specification stated on the caravan weight plate (usually mounted close to the entrance door). Depending on year this may include those items required for the safe and proper functioning of the caravan (e.g. gas cylinder, fresh water and hook up cable). The MIRO defines all fluids are only 90% full.  Note: Dealer fitted items must be taken into consideration as they are not normally within the MIRO, this includes dealer specials. If in doubt take caravan to a public weighbridge. Also known as Ex works weight inclusive of the manufacturer’s tolerances, Unladen Weight.</t>
  </si>
  <si>
    <t>MTPLM (Maximum Technically Permissible Laden Mass)</t>
  </si>
  <si>
    <t>As stated by the caravan manufacturer on the caravan weight plate (usually mounted close to the entrance door) – The maximum weight that the caravan must not exceed. It includes the allowances for the User Payload – all fluids (water etc.) and personal belongings that you may wish to carry (clothes, food etc.) in the caravan. May be known as Maximum Authorised Weight or Mass (MAW or MAM).</t>
  </si>
  <si>
    <t>Items deemed necessary for the typical caravan to operate</t>
  </si>
  <si>
    <t>The force exerted on the tow ball of the towing vehicle by the caravan or trailer. Although not specifically part of the payload noseweight is an important consideration for a stable unit.  It will vary with design, layout, manufacturer and the positioning of your payload. This needs to be checked after you have loaded your caravan or trailer, and is normally a compromise.   Further advice can be found here: http://www.campingandcaravanningclub.co.uk/helpandadvice/technicalhelp/towing/</t>
  </si>
  <si>
    <t>Please don’t change these fields, the program will work it out for you</t>
  </si>
  <si>
    <t>Please do not change any of the formulas as it will effect the final result</t>
  </si>
  <si>
    <t>Sub Total (as Stated by Manufacturer/Dealer)</t>
  </si>
  <si>
    <t xml:space="preserve">If you get stuck there is a worked example tab at the lower edge </t>
  </si>
  <si>
    <r>
      <t xml:space="preserve">Example only     </t>
    </r>
    <r>
      <rPr>
        <sz val="18"/>
        <rFont val="Arial"/>
        <family val="2"/>
      </rPr>
      <t>Data cannot be changed</t>
    </r>
  </si>
  <si>
    <t>Sheet for MIRO up to 2010</t>
  </si>
  <si>
    <t>Sheet for MIRO from 2011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</si>
</sst>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_ ;[Red]\-0.0\ "/>
    <numFmt numFmtId="166" formatCode="0.00_ ;[Red]\-0.00\ "/>
    <numFmt numFmtId="167" formatCode="&quot;Yes&quot;;&quot;Yes&quot;;&quot;No&quot;"/>
    <numFmt numFmtId="168" formatCode="&quot;True&quot;;&quot;True&quot;;&quot;False&quot;"/>
    <numFmt numFmtId="169" formatCode="&quot;On&quot;;&quot;On&quot;;&quot;Off&quot;"/>
    <numFmt numFmtId="170" formatCode="[$€-2]\ #,##0.00_);[Red]\([$€-2]\ #,##0.00\)"/>
  </numFmts>
  <fonts count="82">
    <font>
      <sz val="10"/>
      <name val="Arial"/>
      <family val="0"/>
    </font>
    <font>
      <u val="single"/>
      <sz val="10"/>
      <color indexed="12"/>
      <name val="Arial"/>
      <family val="2"/>
    </font>
    <font>
      <u val="single"/>
      <sz val="10"/>
      <color indexed="36"/>
      <name val="Arial"/>
      <family val="2"/>
    </font>
    <font>
      <sz val="9"/>
      <name val="Tahoma"/>
      <family val="2"/>
    </font>
    <font>
      <b/>
      <sz val="9"/>
      <name val="Tahoma"/>
      <family val="2"/>
    </font>
    <font>
      <sz val="9"/>
      <name val="Arial"/>
      <family val="2"/>
    </font>
    <font>
      <b/>
      <sz val="10"/>
      <name val="Arial"/>
      <family val="2"/>
    </font>
    <font>
      <sz val="14"/>
      <name val="Arial"/>
      <family val="2"/>
    </font>
    <font>
      <b/>
      <u val="single"/>
      <sz val="16"/>
      <name val="Arial"/>
      <family val="2"/>
    </font>
    <font>
      <b/>
      <sz val="11"/>
      <color indexed="8"/>
      <name val="Arial"/>
      <family val="2"/>
    </font>
    <font>
      <sz val="11"/>
      <name val="Arial"/>
      <family val="2"/>
    </font>
    <font>
      <b/>
      <sz val="11"/>
      <name val="Arial"/>
      <family val="2"/>
    </font>
    <font>
      <b/>
      <sz val="18"/>
      <name val="Arial"/>
      <family val="2"/>
    </font>
    <font>
      <b/>
      <sz val="16"/>
      <name val="Arial"/>
      <family val="2"/>
    </font>
    <font>
      <sz val="18"/>
      <name val="Arial"/>
      <family val="2"/>
    </font>
    <font>
      <sz val="18"/>
      <color indexed="9"/>
      <name val="Arial"/>
      <family val="2"/>
    </font>
    <font>
      <b/>
      <sz val="18"/>
      <color indexed="9"/>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63"/>
      <name val="Arial"/>
      <family val="2"/>
    </font>
    <font>
      <b/>
      <sz val="13"/>
      <color indexed="63"/>
      <name val="Arial"/>
      <family val="2"/>
    </font>
    <font>
      <b/>
      <sz val="11"/>
      <color indexed="63"/>
      <name val="Arial"/>
      <family val="2"/>
    </font>
    <font>
      <sz val="11"/>
      <color indexed="62"/>
      <name val="Arial"/>
      <family val="2"/>
    </font>
    <font>
      <sz val="11"/>
      <color indexed="52"/>
      <name val="Arial"/>
      <family val="2"/>
    </font>
    <font>
      <sz val="11"/>
      <color indexed="60"/>
      <name val="Arial"/>
      <family val="2"/>
    </font>
    <font>
      <b/>
      <sz val="18"/>
      <color indexed="63"/>
      <name val="Franklin Gothic Book"/>
      <family val="2"/>
    </font>
    <font>
      <sz val="11"/>
      <color indexed="10"/>
      <name val="Arial"/>
      <family val="2"/>
    </font>
    <font>
      <b/>
      <sz val="11"/>
      <color indexed="50"/>
      <name val="Arial"/>
      <family val="2"/>
    </font>
    <font>
      <i/>
      <sz val="10"/>
      <name val="Arial"/>
      <family val="2"/>
    </font>
    <font>
      <i/>
      <sz val="11"/>
      <name val="Arial"/>
      <family val="2"/>
    </font>
    <font>
      <b/>
      <sz val="12"/>
      <name val="Arial"/>
      <family val="2"/>
    </font>
    <font>
      <b/>
      <sz val="14"/>
      <name val="Arial"/>
      <family val="2"/>
    </font>
    <font>
      <i/>
      <sz val="11"/>
      <color indexed="10"/>
      <name val="Arial"/>
      <family val="2"/>
    </font>
    <font>
      <b/>
      <sz val="14"/>
      <color indexed="10"/>
      <name val="Arial"/>
      <family val="2"/>
    </font>
    <font>
      <sz val="10"/>
      <color indexed="10"/>
      <name val="Arial"/>
      <family val="2"/>
    </font>
    <font>
      <sz val="10"/>
      <color indexed="17"/>
      <name val="Arial"/>
      <family val="2"/>
    </font>
    <font>
      <sz val="9"/>
      <color indexed="8"/>
      <name val="Arial"/>
      <family val="2"/>
    </font>
    <font>
      <b/>
      <u val="single"/>
      <sz val="11"/>
      <name val="Arial"/>
      <family val="2"/>
    </font>
    <font>
      <sz val="11"/>
      <color indexed="23"/>
      <name val="Arial"/>
      <family val="2"/>
    </font>
    <font>
      <b/>
      <sz val="11"/>
      <color indexed="10"/>
      <name val="Arial"/>
      <family val="2"/>
    </font>
    <font>
      <sz val="72"/>
      <name val="Arial"/>
      <family val="2"/>
    </font>
    <font>
      <b/>
      <sz val="26"/>
      <name val="Arial"/>
      <family val="2"/>
    </font>
    <font>
      <b/>
      <sz val="12"/>
      <color indexed="8"/>
      <name val="Arial"/>
      <family val="2"/>
    </font>
    <font>
      <b/>
      <sz val="10"/>
      <color indexed="10"/>
      <name val="Arial"/>
      <family val="2"/>
    </font>
    <font>
      <b/>
      <sz val="16"/>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Franklin Gothic Book"/>
      <family val="2"/>
    </font>
    <font>
      <b/>
      <sz val="11"/>
      <color theme="1"/>
      <name val="Arial"/>
      <family val="2"/>
    </font>
    <font>
      <sz val="11"/>
      <color rgb="FFFF0000"/>
      <name val="Arial"/>
      <family val="2"/>
    </font>
    <font>
      <b/>
      <sz val="11"/>
      <color rgb="FF92D050"/>
      <name val="Arial"/>
      <family val="2"/>
    </font>
    <font>
      <sz val="11"/>
      <color rgb="FF00B050"/>
      <name val="Arial"/>
      <family val="2"/>
    </font>
    <font>
      <i/>
      <sz val="11"/>
      <color rgb="FFFF0000"/>
      <name val="Arial"/>
      <family val="2"/>
    </font>
    <font>
      <b/>
      <sz val="14"/>
      <color rgb="FFFF0000"/>
      <name val="Arial"/>
      <family val="2"/>
    </font>
    <font>
      <sz val="10"/>
      <color rgb="FFFF0000"/>
      <name val="Arial"/>
      <family val="2"/>
    </font>
    <font>
      <sz val="10"/>
      <color rgb="FF00B050"/>
      <name val="Arial"/>
      <family val="2"/>
    </font>
    <font>
      <sz val="9"/>
      <color rgb="FF000000"/>
      <name val="Arial"/>
      <family val="2"/>
    </font>
    <font>
      <b/>
      <sz val="11"/>
      <color rgb="FF000000"/>
      <name val="Arial"/>
      <family val="2"/>
    </font>
    <font>
      <sz val="11"/>
      <color theme="3" tint="0.39998000860214233"/>
      <name val="Arial"/>
      <family val="2"/>
    </font>
    <font>
      <b/>
      <sz val="11"/>
      <color rgb="FFFF0000"/>
      <name val="Arial"/>
      <family val="2"/>
    </font>
    <font>
      <b/>
      <sz val="10"/>
      <color rgb="FFFF0000"/>
      <name val="Arial"/>
      <family val="2"/>
    </font>
    <font>
      <sz val="18"/>
      <color theme="0"/>
      <name val="Arial"/>
      <family val="2"/>
    </font>
    <font>
      <b/>
      <sz val="12"/>
      <color rgb="FF000000"/>
      <name val="Arial"/>
      <family val="2"/>
    </font>
    <font>
      <b/>
      <sz val="16"/>
      <color rgb="FFFF0000"/>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2060"/>
        <bgColor indexed="64"/>
      </patternFill>
    </fill>
    <fill>
      <patternFill patternType="solid">
        <fgColor rgb="FFCC0000"/>
        <bgColor indexed="64"/>
      </patternFill>
    </fill>
    <fill>
      <patternFill patternType="solid">
        <fgColor rgb="FFFECBCA"/>
        <bgColor indexed="64"/>
      </patternFill>
    </fill>
    <fill>
      <patternFill patternType="solid">
        <fgColor rgb="FFFDBBB9"/>
        <bgColor indexed="64"/>
      </patternFill>
    </fill>
    <fill>
      <patternFill patternType="solid">
        <fgColor theme="1" tint="0.24998000264167786"/>
        <bgColor indexed="64"/>
      </patternFill>
    </fill>
    <fill>
      <patternFill patternType="solid">
        <fgColor theme="1" tint="0.34999001026153564"/>
        <bgColor indexed="64"/>
      </patternFill>
    </fill>
    <fill>
      <patternFill patternType="solid">
        <fgColor theme="3" tint="0.7999799847602844"/>
        <bgColor indexed="64"/>
      </patternFill>
    </fill>
    <fill>
      <patternFill patternType="solid">
        <fgColor rgb="FFFF0000"/>
        <bgColor indexed="64"/>
      </patternFill>
    </fill>
    <fill>
      <patternFill patternType="solid">
        <fgColor rgb="FF92D050"/>
        <bgColor indexed="64"/>
      </patternFill>
    </fill>
    <fill>
      <patternFill patternType="solid">
        <fgColor rgb="FFCCFF9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style="medium"/>
      <bottom style="medium"/>
    </border>
    <border>
      <left style="double"/>
      <right style="double"/>
      <top style="double"/>
      <bottom style="double"/>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medium"/>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2"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30">
    <xf numFmtId="0" fontId="0" fillId="0" borderId="0" xfId="0" applyAlignment="1">
      <alignment/>
    </xf>
    <xf numFmtId="0" fontId="0" fillId="0" borderId="0" xfId="0" applyFont="1" applyAlignment="1">
      <alignment/>
    </xf>
    <xf numFmtId="0" fontId="67" fillId="0" borderId="0" xfId="0" applyFont="1" applyAlignment="1">
      <alignment/>
    </xf>
    <xf numFmtId="0" fontId="67" fillId="0" borderId="0" xfId="0" applyFont="1" applyFill="1" applyBorder="1" applyAlignment="1">
      <alignment/>
    </xf>
    <xf numFmtId="0" fontId="10" fillId="0" borderId="0" xfId="0" applyFont="1" applyAlignment="1">
      <alignment/>
    </xf>
    <xf numFmtId="164" fontId="10" fillId="0" borderId="0" xfId="0" applyNumberFormat="1" applyFont="1" applyAlignment="1">
      <alignment/>
    </xf>
    <xf numFmtId="0" fontId="10" fillId="0" borderId="0" xfId="0" applyFont="1" applyAlignment="1">
      <alignment horizontal="right"/>
    </xf>
    <xf numFmtId="0" fontId="10" fillId="0" borderId="10" xfId="0" applyFont="1" applyBorder="1" applyAlignment="1">
      <alignment/>
    </xf>
    <xf numFmtId="0" fontId="10" fillId="0" borderId="11" xfId="0" applyFont="1" applyBorder="1" applyAlignment="1">
      <alignment/>
    </xf>
    <xf numFmtId="0" fontId="10" fillId="0" borderId="0" xfId="0" applyFont="1" applyBorder="1" applyAlignment="1">
      <alignment/>
    </xf>
    <xf numFmtId="0" fontId="10" fillId="0" borderId="12" xfId="0" applyFont="1" applyBorder="1" applyAlignment="1">
      <alignment/>
    </xf>
    <xf numFmtId="0" fontId="10" fillId="0" borderId="0" xfId="0" applyFont="1" applyAlignment="1">
      <alignment horizontal="center"/>
    </xf>
    <xf numFmtId="164" fontId="10" fillId="0" borderId="0" xfId="0" applyNumberFormat="1" applyFont="1" applyBorder="1" applyAlignment="1">
      <alignment/>
    </xf>
    <xf numFmtId="164" fontId="11" fillId="0" borderId="0" xfId="0" applyNumberFormat="1" applyFont="1" applyAlignment="1">
      <alignment/>
    </xf>
    <xf numFmtId="0" fontId="11" fillId="0" borderId="0" xfId="0" applyFont="1" applyAlignment="1">
      <alignment/>
    </xf>
    <xf numFmtId="0" fontId="67" fillId="0" borderId="0" xfId="0" applyFont="1" applyAlignment="1">
      <alignment horizontal="left"/>
    </xf>
    <xf numFmtId="0" fontId="33" fillId="0" borderId="0" xfId="0" applyFont="1" applyAlignment="1">
      <alignment/>
    </xf>
    <xf numFmtId="1" fontId="10" fillId="0" borderId="13" xfId="0" applyNumberFormat="1" applyFont="1" applyBorder="1" applyAlignment="1">
      <alignment/>
    </xf>
    <xf numFmtId="1" fontId="33" fillId="0" borderId="0" xfId="0" applyNumberFormat="1" applyFont="1" applyBorder="1" applyAlignment="1">
      <alignment/>
    </xf>
    <xf numFmtId="0" fontId="10" fillId="0" borderId="0" xfId="0" applyFont="1" applyAlignment="1">
      <alignment vertical="top" wrapText="1"/>
    </xf>
    <xf numFmtId="164" fontId="10" fillId="0" borderId="0" xfId="0" applyNumberFormat="1" applyFont="1" applyAlignment="1">
      <alignment horizontal="center" vertical="top"/>
    </xf>
    <xf numFmtId="164" fontId="66" fillId="0" borderId="0" xfId="0" applyNumberFormat="1" applyFont="1" applyAlignment="1">
      <alignment horizontal="center" vertical="top"/>
    </xf>
    <xf numFmtId="0" fontId="10" fillId="0" borderId="0" xfId="0" applyFont="1" applyAlignment="1">
      <alignment vertical="top"/>
    </xf>
    <xf numFmtId="0" fontId="0" fillId="0" borderId="0" xfId="0" applyFont="1" applyAlignment="1">
      <alignment/>
    </xf>
    <xf numFmtId="1" fontId="10" fillId="0" borderId="14" xfId="0" applyNumberFormat="1" applyFont="1" applyBorder="1" applyAlignment="1">
      <alignment horizontal="center" vertical="top"/>
    </xf>
    <xf numFmtId="1" fontId="10" fillId="0" borderId="15" xfId="0" applyNumberFormat="1" applyFont="1" applyBorder="1" applyAlignment="1">
      <alignment horizontal="center" vertical="top"/>
    </xf>
    <xf numFmtId="164" fontId="11" fillId="10" borderId="0" xfId="0" applyNumberFormat="1" applyFont="1" applyFill="1" applyAlignment="1">
      <alignment horizontal="left"/>
    </xf>
    <xf numFmtId="166" fontId="12" fillId="10" borderId="14" xfId="0" applyNumberFormat="1" applyFont="1" applyFill="1" applyBorder="1" applyAlignment="1">
      <alignment horizontal="center" vertical="center"/>
    </xf>
    <xf numFmtId="1" fontId="10" fillId="10" borderId="0" xfId="0" applyNumberFormat="1" applyFont="1" applyFill="1" applyBorder="1" applyAlignment="1">
      <alignment horizontal="center" vertical="top"/>
    </xf>
    <xf numFmtId="1" fontId="10" fillId="3" borderId="16" xfId="0" applyNumberFormat="1" applyFont="1" applyFill="1" applyBorder="1" applyAlignment="1" applyProtection="1">
      <alignment horizontal="center" vertical="top"/>
      <protection locked="0"/>
    </xf>
    <xf numFmtId="1" fontId="10" fillId="3" borderId="17" xfId="0" applyNumberFormat="1" applyFont="1" applyFill="1" applyBorder="1" applyAlignment="1" applyProtection="1">
      <alignment horizontal="center" vertical="top"/>
      <protection locked="0"/>
    </xf>
    <xf numFmtId="164" fontId="10" fillId="3" borderId="0" xfId="0" applyNumberFormat="1" applyFont="1" applyFill="1" applyAlignment="1" applyProtection="1">
      <alignment horizontal="center" vertical="top"/>
      <protection locked="0"/>
    </xf>
    <xf numFmtId="164" fontId="11" fillId="3" borderId="0" xfId="0" applyNumberFormat="1" applyFont="1" applyFill="1" applyAlignment="1" applyProtection="1">
      <alignment horizontal="center"/>
      <protection locked="0"/>
    </xf>
    <xf numFmtId="0" fontId="10" fillId="3" borderId="0" xfId="0" applyFont="1" applyFill="1" applyAlignment="1" applyProtection="1">
      <alignment/>
      <protection locked="0"/>
    </xf>
    <xf numFmtId="0" fontId="34" fillId="3" borderId="0" xfId="0" applyFont="1" applyFill="1" applyAlignment="1" applyProtection="1">
      <alignment/>
      <protection locked="0"/>
    </xf>
    <xf numFmtId="0" fontId="11" fillId="3" borderId="0" xfId="0" applyFont="1" applyFill="1" applyAlignment="1" applyProtection="1">
      <alignment horizontal="center"/>
      <protection locked="0"/>
    </xf>
    <xf numFmtId="0" fontId="10" fillId="3" borderId="0" xfId="0" applyFont="1" applyFill="1" applyAlignment="1" applyProtection="1">
      <alignment horizontal="left"/>
      <protection locked="0"/>
    </xf>
    <xf numFmtId="1" fontId="10" fillId="0" borderId="0" xfId="0" applyNumberFormat="1" applyFont="1" applyBorder="1" applyAlignment="1">
      <alignment horizontal="center" vertical="top"/>
    </xf>
    <xf numFmtId="0" fontId="35" fillId="0" borderId="0" xfId="0" applyFont="1" applyAlignment="1">
      <alignment/>
    </xf>
    <xf numFmtId="0" fontId="35" fillId="0" borderId="0" xfId="0" applyFont="1" applyAlignment="1">
      <alignment horizontal="center"/>
    </xf>
    <xf numFmtId="0" fontId="36" fillId="0" borderId="0" xfId="0" applyFont="1" applyAlignment="1">
      <alignment horizontal="center"/>
    </xf>
    <xf numFmtId="0" fontId="36" fillId="0" borderId="0" xfId="0" applyFont="1" applyAlignment="1">
      <alignment/>
    </xf>
    <xf numFmtId="164" fontId="10" fillId="0" borderId="0" xfId="0" applyNumberFormat="1" applyFont="1" applyBorder="1" applyAlignment="1">
      <alignment horizontal="left" vertical="top"/>
    </xf>
    <xf numFmtId="0" fontId="10" fillId="0" borderId="0" xfId="0" applyFont="1" applyFill="1" applyAlignment="1">
      <alignment/>
    </xf>
    <xf numFmtId="164" fontId="68" fillId="3" borderId="0" xfId="0" applyNumberFormat="1" applyFont="1" applyFill="1" applyAlignment="1" applyProtection="1">
      <alignment horizontal="center" vertical="center"/>
      <protection locked="0"/>
    </xf>
    <xf numFmtId="0" fontId="10" fillId="0" borderId="0" xfId="0" applyFont="1" applyAlignment="1">
      <alignment horizontal="left" vertical="top" wrapText="1"/>
    </xf>
    <xf numFmtId="1" fontId="10" fillId="0" borderId="0" xfId="0" applyNumberFormat="1" applyFont="1" applyBorder="1" applyAlignment="1">
      <alignment horizontal="center" vertical="top"/>
    </xf>
    <xf numFmtId="1" fontId="0" fillId="0" borderId="14" xfId="0" applyNumberFormat="1" applyFont="1" applyBorder="1" applyAlignment="1">
      <alignment/>
    </xf>
    <xf numFmtId="1" fontId="0" fillId="0" borderId="15" xfId="0" applyNumberFormat="1" applyFont="1" applyBorder="1" applyAlignment="1">
      <alignment/>
    </xf>
    <xf numFmtId="0" fontId="0" fillId="0" borderId="0" xfId="0" applyFont="1" applyAlignment="1">
      <alignment horizontal="left" vertical="top" wrapText="1"/>
    </xf>
    <xf numFmtId="0" fontId="11" fillId="0" borderId="0" xfId="0" applyFont="1" applyAlignment="1">
      <alignment vertical="center"/>
    </xf>
    <xf numFmtId="0" fontId="11" fillId="0" borderId="0" xfId="0" applyFont="1" applyAlignment="1">
      <alignment horizontal="left" vertical="center"/>
    </xf>
    <xf numFmtId="0" fontId="11" fillId="0" borderId="0" xfId="0" applyFont="1" applyAlignment="1">
      <alignment vertical="top"/>
    </xf>
    <xf numFmtId="164" fontId="69" fillId="3" borderId="0" xfId="0" applyNumberFormat="1" applyFont="1" applyFill="1" applyAlignment="1" applyProtection="1">
      <alignment horizontal="center" vertical="top"/>
      <protection locked="0"/>
    </xf>
    <xf numFmtId="1" fontId="10" fillId="33" borderId="13" xfId="0" applyNumberFormat="1" applyFont="1" applyFill="1" applyBorder="1" applyAlignment="1">
      <alignment horizontal="center" vertical="top"/>
    </xf>
    <xf numFmtId="164" fontId="66" fillId="33" borderId="0" xfId="0" applyNumberFormat="1" applyFont="1" applyFill="1" applyAlignment="1">
      <alignment horizontal="center" vertical="top"/>
    </xf>
    <xf numFmtId="0" fontId="0" fillId="0" borderId="0" xfId="0" applyFont="1" applyAlignment="1">
      <alignment horizontal="center" vertical="top" wrapText="1"/>
    </xf>
    <xf numFmtId="0" fontId="70" fillId="0" borderId="0" xfId="0" applyFont="1" applyAlignment="1">
      <alignment horizontal="center" vertical="center"/>
    </xf>
    <xf numFmtId="1" fontId="10" fillId="0" borderId="0" xfId="0" applyNumberFormat="1" applyFont="1" applyBorder="1" applyAlignment="1">
      <alignment horizontal="center" vertical="top"/>
    </xf>
    <xf numFmtId="0" fontId="5" fillId="0" borderId="0" xfId="0" applyFont="1" applyAlignment="1">
      <alignment horizontal="left" vertical="top" wrapText="1"/>
    </xf>
    <xf numFmtId="0" fontId="0" fillId="0" borderId="0" xfId="0" applyFont="1" applyAlignment="1">
      <alignment horizontal="center" vertical="center"/>
    </xf>
    <xf numFmtId="0" fontId="10" fillId="0" borderId="0" xfId="0" applyFont="1" applyAlignment="1">
      <alignment vertical="center" wrapText="1"/>
    </xf>
    <xf numFmtId="0" fontId="6" fillId="0" borderId="0" xfId="0" applyFont="1" applyAlignment="1">
      <alignment/>
    </xf>
    <xf numFmtId="164" fontId="11" fillId="10" borderId="18" xfId="0" applyNumberFormat="1" applyFont="1" applyFill="1" applyBorder="1" applyAlignment="1">
      <alignment horizontal="center" vertical="center"/>
    </xf>
    <xf numFmtId="0" fontId="11" fillId="0" borderId="0" xfId="0" applyFont="1" applyAlignment="1">
      <alignment vertical="center" wrapText="1"/>
    </xf>
    <xf numFmtId="164" fontId="36" fillId="10" borderId="18" xfId="0" applyNumberFormat="1" applyFont="1" applyFill="1" applyBorder="1" applyAlignment="1">
      <alignment horizontal="center" vertical="center"/>
    </xf>
    <xf numFmtId="0" fontId="12" fillId="10" borderId="19" xfId="0" applyFont="1" applyFill="1" applyBorder="1" applyAlignment="1">
      <alignment horizontal="center" vertical="center" wrapText="1"/>
    </xf>
    <xf numFmtId="0" fontId="70" fillId="0" borderId="0" xfId="0" applyFont="1" applyAlignment="1">
      <alignment vertical="center"/>
    </xf>
    <xf numFmtId="164" fontId="0" fillId="0" borderId="0" xfId="0" applyNumberFormat="1" applyFont="1" applyAlignment="1">
      <alignment horizontal="center" vertical="top"/>
    </xf>
    <xf numFmtId="0" fontId="0" fillId="0" borderId="0" xfId="0" applyFont="1" applyAlignment="1">
      <alignment vertical="center"/>
    </xf>
    <xf numFmtId="164" fontId="0" fillId="0" borderId="0" xfId="0" applyNumberFormat="1" applyFont="1" applyAlignment="1">
      <alignment vertical="center"/>
    </xf>
    <xf numFmtId="0" fontId="0" fillId="0" borderId="0" xfId="0" applyAlignment="1">
      <alignment vertical="center"/>
    </xf>
    <xf numFmtId="0" fontId="0" fillId="0" borderId="0" xfId="0" applyAlignment="1">
      <alignment horizontal="left"/>
    </xf>
    <xf numFmtId="0" fontId="0" fillId="3" borderId="0" xfId="0" applyFont="1" applyFill="1" applyAlignment="1">
      <alignment/>
    </xf>
    <xf numFmtId="164" fontId="71" fillId="3" borderId="0" xfId="0" applyNumberFormat="1" applyFont="1" applyFill="1" applyAlignment="1" applyProtection="1">
      <alignment horizontal="center" vertical="top"/>
      <protection locked="0"/>
    </xf>
    <xf numFmtId="0" fontId="0" fillId="3" borderId="0" xfId="0" applyFont="1" applyFill="1" applyAlignment="1" applyProtection="1">
      <alignment/>
      <protection locked="0"/>
    </xf>
    <xf numFmtId="164" fontId="0" fillId="3" borderId="0" xfId="0" applyNumberFormat="1" applyFont="1" applyFill="1" applyAlignment="1" applyProtection="1">
      <alignment horizontal="center" vertical="top"/>
      <protection locked="0"/>
    </xf>
    <xf numFmtId="164" fontId="0" fillId="0" borderId="0" xfId="0" applyNumberFormat="1" applyFont="1" applyAlignment="1">
      <alignment vertical="center" wrapText="1"/>
    </xf>
    <xf numFmtId="164" fontId="11" fillId="10" borderId="0" xfId="0" applyNumberFormat="1" applyFont="1" applyFill="1" applyAlignment="1">
      <alignment horizontal="center"/>
    </xf>
    <xf numFmtId="164" fontId="72" fillId="0" borderId="0" xfId="0" applyNumberFormat="1" applyFont="1" applyAlignment="1">
      <alignment horizontal="center" vertical="center" wrapText="1"/>
    </xf>
    <xf numFmtId="164" fontId="72" fillId="0" borderId="0" xfId="0" applyNumberFormat="1" applyFont="1" applyAlignment="1">
      <alignment horizontal="center" vertical="top" wrapText="1"/>
    </xf>
    <xf numFmtId="164" fontId="0" fillId="0" borderId="0" xfId="0" applyNumberFormat="1" applyFont="1" applyAlignment="1">
      <alignment horizontal="center" vertical="center" wrapText="1"/>
    </xf>
    <xf numFmtId="164" fontId="11" fillId="10" borderId="0" xfId="0" applyNumberFormat="1" applyFont="1" applyFill="1" applyBorder="1" applyAlignment="1">
      <alignment horizontal="center" vertical="top"/>
    </xf>
    <xf numFmtId="0" fontId="70" fillId="0" borderId="0" xfId="0" applyFont="1" applyAlignment="1">
      <alignment/>
    </xf>
    <xf numFmtId="0" fontId="66" fillId="0" borderId="0" xfId="0" applyFont="1" applyAlignment="1">
      <alignment vertical="top"/>
    </xf>
    <xf numFmtId="164" fontId="66" fillId="3" borderId="0" xfId="0" applyNumberFormat="1" applyFont="1" applyFill="1" applyAlignment="1" applyProtection="1">
      <alignment horizontal="center" vertical="center"/>
      <protection locked="0"/>
    </xf>
    <xf numFmtId="164" fontId="71" fillId="0" borderId="0" xfId="0" applyNumberFormat="1" applyFont="1" applyAlignment="1">
      <alignment horizontal="center" vertical="top" wrapText="1"/>
    </xf>
    <xf numFmtId="0" fontId="71" fillId="0" borderId="0" xfId="0" applyFont="1" applyAlignment="1">
      <alignment vertical="center" wrapText="1"/>
    </xf>
    <xf numFmtId="0" fontId="66" fillId="0" borderId="0" xfId="0" applyFont="1" applyAlignment="1">
      <alignment/>
    </xf>
    <xf numFmtId="0" fontId="73" fillId="0" borderId="0" xfId="0" applyFont="1" applyAlignment="1">
      <alignment horizontal="left" vertical="top" wrapText="1"/>
    </xf>
    <xf numFmtId="0" fontId="5" fillId="0" borderId="0" xfId="0" applyFont="1" applyAlignment="1">
      <alignment horizontal="left" vertical="top" wrapText="1"/>
    </xf>
    <xf numFmtId="164" fontId="0" fillId="0" borderId="0" xfId="0" applyNumberFormat="1" applyFont="1" applyAlignment="1">
      <alignment horizontal="left" vertical="center" wrapText="1"/>
    </xf>
    <xf numFmtId="0" fontId="73" fillId="0" borderId="0" xfId="0" applyFont="1" applyAlignment="1">
      <alignment vertical="top" wrapText="1"/>
    </xf>
    <xf numFmtId="0" fontId="5" fillId="0" borderId="0" xfId="0" applyFont="1" applyAlignment="1">
      <alignment vertical="top" wrapText="1"/>
    </xf>
    <xf numFmtId="0" fontId="42" fillId="0" borderId="0" xfId="0" applyFont="1" applyAlignment="1">
      <alignment vertical="top" wrapText="1"/>
    </xf>
    <xf numFmtId="0" fontId="0" fillId="0" borderId="0" xfId="0" applyFont="1" applyAlignment="1">
      <alignment vertical="center" wrapText="1"/>
    </xf>
    <xf numFmtId="0" fontId="6" fillId="0" borderId="0" xfId="0" applyFont="1" applyAlignment="1">
      <alignment vertical="center" wrapText="1"/>
    </xf>
    <xf numFmtId="0" fontId="8" fillId="0" borderId="0" xfId="0" applyFont="1" applyAlignment="1">
      <alignment vertical="center"/>
    </xf>
    <xf numFmtId="0" fontId="6" fillId="0" borderId="20" xfId="0" applyFont="1" applyBorder="1" applyAlignment="1">
      <alignment/>
    </xf>
    <xf numFmtId="0" fontId="5" fillId="0" borderId="20" xfId="0" applyFont="1" applyBorder="1" applyAlignment="1">
      <alignment horizontal="left" vertical="top" wrapText="1"/>
    </xf>
    <xf numFmtId="0" fontId="0" fillId="0" borderId="20" xfId="0" applyBorder="1" applyAlignment="1">
      <alignment/>
    </xf>
    <xf numFmtId="0" fontId="0" fillId="0" borderId="20" xfId="0" applyFont="1" applyBorder="1" applyAlignment="1">
      <alignment horizontal="center" vertical="top" wrapText="1"/>
    </xf>
    <xf numFmtId="164" fontId="0" fillId="0" borderId="20" xfId="0" applyNumberFormat="1" applyFont="1" applyBorder="1" applyAlignment="1">
      <alignment horizontal="left" vertical="center" wrapText="1"/>
    </xf>
    <xf numFmtId="0" fontId="0" fillId="34" borderId="0" xfId="0" applyFill="1" applyAlignment="1">
      <alignment/>
    </xf>
    <xf numFmtId="0" fontId="9" fillId="2" borderId="21" xfId="0" applyFont="1" applyFill="1" applyBorder="1" applyAlignment="1">
      <alignment vertical="center" wrapText="1"/>
    </xf>
    <xf numFmtId="0" fontId="11" fillId="2" borderId="21" xfId="0" applyFont="1" applyFill="1" applyBorder="1" applyAlignment="1">
      <alignment vertical="center" wrapText="1"/>
    </xf>
    <xf numFmtId="0" fontId="74" fillId="2" borderId="21" xfId="0" applyFont="1" applyFill="1" applyBorder="1" applyAlignment="1">
      <alignment horizontal="left" vertical="center" wrapText="1"/>
    </xf>
    <xf numFmtId="0" fontId="9" fillId="35" borderId="22" xfId="0" applyFont="1" applyFill="1" applyBorder="1" applyAlignment="1">
      <alignment vertical="center" wrapText="1"/>
    </xf>
    <xf numFmtId="0" fontId="9" fillId="35" borderId="21" xfId="0" applyFont="1" applyFill="1" applyBorder="1" applyAlignment="1">
      <alignment vertical="center" wrapText="1"/>
    </xf>
    <xf numFmtId="0" fontId="11" fillId="35" borderId="21" xfId="0" applyFont="1" applyFill="1" applyBorder="1" applyAlignment="1">
      <alignment horizontal="left" vertical="center" wrapText="1"/>
    </xf>
    <xf numFmtId="0" fontId="9" fillId="35" borderId="21" xfId="0" applyFont="1" applyFill="1" applyBorder="1" applyAlignment="1">
      <alignment horizontal="left" vertical="center" wrapText="1"/>
    </xf>
    <xf numFmtId="0" fontId="13" fillId="0" borderId="0" xfId="0" applyFont="1" applyAlignment="1">
      <alignment vertical="center"/>
    </xf>
    <xf numFmtId="0" fontId="0" fillId="0" borderId="0" xfId="0" applyFont="1" applyAlignment="1">
      <alignment vertical="top" wrapText="1"/>
    </xf>
    <xf numFmtId="164" fontId="6" fillId="0" borderId="0" xfId="0" applyNumberFormat="1" applyFont="1" applyBorder="1" applyAlignment="1">
      <alignment horizontal="center" vertical="center"/>
    </xf>
    <xf numFmtId="0" fontId="10" fillId="10" borderId="10" xfId="0" applyFont="1" applyFill="1" applyBorder="1" applyAlignment="1">
      <alignment/>
    </xf>
    <xf numFmtId="164" fontId="6" fillId="0" borderId="16" xfId="0" applyNumberFormat="1" applyFont="1" applyBorder="1" applyAlignment="1">
      <alignment horizontal="center" vertical="center"/>
    </xf>
    <xf numFmtId="164" fontId="0" fillId="0" borderId="23" xfId="0" applyNumberFormat="1" applyFont="1" applyBorder="1" applyAlignment="1">
      <alignment vertical="center" wrapText="1"/>
    </xf>
    <xf numFmtId="0" fontId="75" fillId="33" borderId="11" xfId="0" applyFont="1" applyFill="1" applyBorder="1" applyAlignment="1">
      <alignment/>
    </xf>
    <xf numFmtId="164" fontId="0" fillId="0" borderId="24" xfId="0" applyNumberFormat="1" applyFont="1" applyBorder="1" applyAlignment="1">
      <alignment vertical="center"/>
    </xf>
    <xf numFmtId="0" fontId="10" fillId="3" borderId="12" xfId="0" applyFont="1" applyFill="1" applyBorder="1" applyAlignment="1">
      <alignment/>
    </xf>
    <xf numFmtId="164" fontId="6" fillId="0" borderId="17" xfId="0" applyNumberFormat="1" applyFont="1" applyBorder="1" applyAlignment="1">
      <alignment horizontal="center" vertical="center"/>
    </xf>
    <xf numFmtId="164" fontId="0" fillId="0" borderId="25" xfId="0" applyNumberFormat="1" applyFont="1" applyBorder="1" applyAlignment="1">
      <alignment vertical="center" wrapText="1"/>
    </xf>
    <xf numFmtId="0" fontId="0" fillId="0" borderId="0" xfId="0" applyFont="1" applyAlignment="1">
      <alignment vertical="center"/>
    </xf>
    <xf numFmtId="0" fontId="0" fillId="0" borderId="0" xfId="0" applyFont="1" applyAlignment="1">
      <alignment vertical="center" wrapText="1"/>
    </xf>
    <xf numFmtId="0" fontId="11" fillId="36" borderId="26" xfId="0" applyFont="1" applyFill="1" applyBorder="1" applyAlignment="1">
      <alignment vertical="center"/>
    </xf>
    <xf numFmtId="0" fontId="11" fillId="36" borderId="26" xfId="0" applyFont="1" applyFill="1" applyBorder="1" applyAlignment="1">
      <alignment vertical="center" wrapText="1"/>
    </xf>
    <xf numFmtId="0" fontId="10" fillId="4" borderId="26" xfId="0" applyFont="1" applyFill="1" applyBorder="1" applyAlignment="1">
      <alignment vertical="center" wrapText="1"/>
    </xf>
    <xf numFmtId="0" fontId="11" fillId="4" borderId="26" xfId="0" applyFont="1" applyFill="1" applyBorder="1" applyAlignment="1">
      <alignment vertical="center" wrapText="1"/>
    </xf>
    <xf numFmtId="0" fontId="10" fillId="0" borderId="0" xfId="0" applyFont="1" applyAlignment="1">
      <alignment vertical="center"/>
    </xf>
    <xf numFmtId="0" fontId="10" fillId="0" borderId="0" xfId="0" applyFont="1" applyAlignment="1">
      <alignment wrapText="1"/>
    </xf>
    <xf numFmtId="164" fontId="10" fillId="0" borderId="0" xfId="0" applyNumberFormat="1" applyFont="1" applyAlignment="1">
      <alignment wrapText="1"/>
    </xf>
    <xf numFmtId="0" fontId="70" fillId="0" borderId="0" xfId="0" applyFont="1" applyAlignment="1">
      <alignment horizontal="center" vertical="center" wrapText="1"/>
    </xf>
    <xf numFmtId="0" fontId="10" fillId="3" borderId="0" xfId="0" applyFont="1" applyFill="1" applyAlignment="1">
      <alignment/>
    </xf>
    <xf numFmtId="0" fontId="10" fillId="0" borderId="0" xfId="0" applyFont="1" applyFill="1" applyBorder="1" applyAlignment="1">
      <alignment/>
    </xf>
    <xf numFmtId="0" fontId="10" fillId="0" borderId="0" xfId="0" applyFont="1" applyFill="1" applyAlignment="1">
      <alignment horizontal="center"/>
    </xf>
    <xf numFmtId="164" fontId="33" fillId="0" borderId="0" xfId="0" applyNumberFormat="1" applyFont="1" applyFill="1" applyBorder="1" applyAlignment="1">
      <alignment horizontal="left" vertical="top"/>
    </xf>
    <xf numFmtId="0" fontId="10" fillId="0" borderId="0" xfId="0" applyFont="1" applyFill="1" applyAlignment="1">
      <alignment vertical="center" wrapText="1"/>
    </xf>
    <xf numFmtId="164" fontId="11" fillId="0" borderId="0" xfId="0" applyNumberFormat="1" applyFont="1" applyFill="1" applyAlignment="1">
      <alignment/>
    </xf>
    <xf numFmtId="0" fontId="71" fillId="0" borderId="0" xfId="0" applyFont="1" applyFill="1" applyAlignment="1">
      <alignment vertical="center" wrapText="1"/>
    </xf>
    <xf numFmtId="0" fontId="0" fillId="0" borderId="0" xfId="0" applyFont="1" applyFill="1" applyAlignment="1">
      <alignment/>
    </xf>
    <xf numFmtId="0" fontId="11" fillId="0" borderId="0" xfId="0" applyFont="1" applyFill="1" applyAlignment="1">
      <alignment/>
    </xf>
    <xf numFmtId="164" fontId="76" fillId="0" borderId="0" xfId="0" applyNumberFormat="1" applyFont="1" applyFill="1" applyAlignment="1">
      <alignment/>
    </xf>
    <xf numFmtId="0" fontId="68" fillId="0" borderId="0" xfId="0" applyFont="1" applyFill="1" applyAlignment="1">
      <alignment/>
    </xf>
    <xf numFmtId="164" fontId="10" fillId="0" borderId="0" xfId="0" applyNumberFormat="1" applyFont="1" applyFill="1" applyAlignment="1">
      <alignment/>
    </xf>
    <xf numFmtId="164" fontId="11" fillId="0" borderId="0" xfId="0" applyNumberFormat="1" applyFont="1" applyFill="1" applyBorder="1" applyAlignment="1">
      <alignment/>
    </xf>
    <xf numFmtId="164" fontId="68" fillId="0" borderId="0" xfId="0" applyNumberFormat="1" applyFont="1" applyFill="1" applyAlignment="1">
      <alignment/>
    </xf>
    <xf numFmtId="164" fontId="76" fillId="0" borderId="0" xfId="0" applyNumberFormat="1" applyFont="1" applyFill="1" applyBorder="1" applyAlignment="1">
      <alignment/>
    </xf>
    <xf numFmtId="1" fontId="11" fillId="0" borderId="0" xfId="0" applyNumberFormat="1" applyFont="1" applyFill="1" applyBorder="1" applyAlignment="1">
      <alignment horizontal="center" vertical="top"/>
    </xf>
    <xf numFmtId="1" fontId="10" fillId="0" borderId="0" xfId="0" applyNumberFormat="1" applyFont="1" applyFill="1" applyBorder="1" applyAlignment="1">
      <alignment horizontal="center" vertical="top"/>
    </xf>
    <xf numFmtId="0" fontId="10" fillId="37" borderId="0" xfId="0" applyFont="1" applyFill="1" applyBorder="1" applyAlignment="1">
      <alignment/>
    </xf>
    <xf numFmtId="0" fontId="10" fillId="37" borderId="0" xfId="0" applyFont="1" applyFill="1" applyAlignment="1">
      <alignment/>
    </xf>
    <xf numFmtId="0" fontId="10" fillId="37" borderId="0" xfId="0" applyFont="1" applyFill="1" applyAlignment="1">
      <alignment horizontal="center"/>
    </xf>
    <xf numFmtId="164" fontId="11" fillId="37" borderId="0" xfId="0" applyNumberFormat="1" applyFont="1" applyFill="1" applyAlignment="1">
      <alignment/>
    </xf>
    <xf numFmtId="0" fontId="11" fillId="37" borderId="0" xfId="0" applyFont="1" applyFill="1" applyAlignment="1">
      <alignment/>
    </xf>
    <xf numFmtId="164" fontId="76" fillId="37" borderId="0" xfId="0" applyNumberFormat="1" applyFont="1" applyFill="1" applyAlignment="1">
      <alignment/>
    </xf>
    <xf numFmtId="164" fontId="10" fillId="37" borderId="0" xfId="0" applyNumberFormat="1" applyFont="1" applyFill="1" applyAlignment="1">
      <alignment/>
    </xf>
    <xf numFmtId="1" fontId="10" fillId="37" borderId="0" xfId="0" applyNumberFormat="1" applyFont="1" applyFill="1" applyBorder="1" applyAlignment="1">
      <alignment horizontal="center" vertical="top"/>
    </xf>
    <xf numFmtId="0" fontId="70" fillId="0" borderId="0" xfId="0" applyFont="1" applyFill="1" applyAlignment="1">
      <alignment vertical="center"/>
    </xf>
    <xf numFmtId="0" fontId="10" fillId="38" borderId="0" xfId="0" applyFont="1" applyFill="1" applyBorder="1" applyAlignment="1">
      <alignment/>
    </xf>
    <xf numFmtId="0" fontId="10" fillId="38" borderId="0" xfId="0" applyFont="1" applyFill="1" applyAlignment="1">
      <alignment/>
    </xf>
    <xf numFmtId="164" fontId="11" fillId="38" borderId="0" xfId="0" applyNumberFormat="1" applyFont="1" applyFill="1" applyAlignment="1">
      <alignment/>
    </xf>
    <xf numFmtId="0" fontId="11" fillId="38" borderId="0" xfId="0" applyFont="1" applyFill="1" applyAlignment="1">
      <alignment/>
    </xf>
    <xf numFmtId="164" fontId="10" fillId="38" borderId="0" xfId="0" applyNumberFormat="1" applyFont="1" applyFill="1" applyAlignment="1">
      <alignment/>
    </xf>
    <xf numFmtId="164" fontId="76" fillId="38" borderId="0" xfId="0" applyNumberFormat="1" applyFont="1" applyFill="1" applyBorder="1" applyAlignment="1">
      <alignment/>
    </xf>
    <xf numFmtId="1" fontId="10" fillId="38" borderId="0" xfId="0" applyNumberFormat="1" applyFont="1" applyFill="1" applyBorder="1" applyAlignment="1">
      <alignment horizontal="center" vertical="top"/>
    </xf>
    <xf numFmtId="0" fontId="35" fillId="38" borderId="0" xfId="0" applyFont="1" applyFill="1" applyAlignment="1">
      <alignment/>
    </xf>
    <xf numFmtId="164" fontId="10" fillId="38" borderId="0" xfId="0" applyNumberFormat="1" applyFont="1" applyFill="1" applyBorder="1" applyAlignment="1">
      <alignment/>
    </xf>
    <xf numFmtId="0" fontId="66" fillId="38" borderId="0" xfId="0" applyFont="1" applyFill="1" applyAlignment="1">
      <alignment/>
    </xf>
    <xf numFmtId="1" fontId="0" fillId="0" borderId="0" xfId="0" applyNumberFormat="1" applyFont="1" applyFill="1" applyBorder="1" applyAlignment="1">
      <alignment vertical="top"/>
    </xf>
    <xf numFmtId="0" fontId="10" fillId="0" borderId="0" xfId="0" applyFont="1" applyFill="1" applyAlignment="1">
      <alignment vertical="top" wrapText="1"/>
    </xf>
    <xf numFmtId="0" fontId="36" fillId="38" borderId="0" xfId="0" applyFont="1" applyFill="1" applyAlignment="1">
      <alignment/>
    </xf>
    <xf numFmtId="164" fontId="0" fillId="38" borderId="0" xfId="0" applyNumberFormat="1" applyFont="1" applyFill="1" applyAlignment="1">
      <alignment horizontal="center" vertical="center" wrapText="1"/>
    </xf>
    <xf numFmtId="0" fontId="11" fillId="38" borderId="0" xfId="0" applyFont="1" applyFill="1" applyAlignment="1">
      <alignment vertical="center"/>
    </xf>
    <xf numFmtId="1" fontId="10" fillId="38" borderId="0" xfId="0" applyNumberFormat="1" applyFont="1" applyFill="1" applyBorder="1" applyAlignment="1">
      <alignment horizontal="center" vertical="center"/>
    </xf>
    <xf numFmtId="164" fontId="11" fillId="38" borderId="0" xfId="0" applyNumberFormat="1" applyFont="1" applyFill="1" applyAlignment="1">
      <alignment horizontal="left"/>
    </xf>
    <xf numFmtId="164" fontId="10" fillId="38" borderId="0" xfId="0" applyNumberFormat="1" applyFont="1" applyFill="1" applyAlignment="1">
      <alignment horizontal="center" vertical="top"/>
    </xf>
    <xf numFmtId="0" fontId="36" fillId="0" borderId="0" xfId="0" applyFont="1" applyFill="1" applyAlignment="1">
      <alignment/>
    </xf>
    <xf numFmtId="0" fontId="11" fillId="0" borderId="0" xfId="0" applyFont="1" applyFill="1" applyAlignment="1">
      <alignment vertical="center"/>
    </xf>
    <xf numFmtId="1" fontId="66" fillId="0" borderId="0" xfId="0" applyNumberFormat="1" applyFont="1" applyFill="1" applyBorder="1" applyAlignment="1">
      <alignment horizontal="center" vertical="center"/>
    </xf>
    <xf numFmtId="164" fontId="11" fillId="0" borderId="0" xfId="0" applyNumberFormat="1" applyFont="1" applyFill="1" applyAlignment="1">
      <alignment horizontal="left"/>
    </xf>
    <xf numFmtId="0" fontId="0" fillId="0" borderId="0" xfId="0" applyFont="1" applyFill="1" applyAlignment="1">
      <alignment vertical="center"/>
    </xf>
    <xf numFmtId="0" fontId="70" fillId="0" borderId="0" xfId="0" applyFont="1" applyFill="1" applyAlignment="1">
      <alignment horizontal="center" vertical="center"/>
    </xf>
    <xf numFmtId="0" fontId="70" fillId="37" borderId="0" xfId="0" applyFont="1" applyFill="1" applyAlignment="1">
      <alignment horizontal="center" vertical="center"/>
    </xf>
    <xf numFmtId="0" fontId="10" fillId="37" borderId="0" xfId="0" applyFont="1" applyFill="1" applyAlignment="1">
      <alignment vertical="top" wrapText="1"/>
    </xf>
    <xf numFmtId="164" fontId="10" fillId="37" borderId="0" xfId="0" applyNumberFormat="1" applyFont="1" applyFill="1" applyBorder="1" applyAlignment="1">
      <alignment/>
    </xf>
    <xf numFmtId="0" fontId="36" fillId="37" borderId="0" xfId="0" applyFont="1" applyFill="1" applyAlignment="1">
      <alignment/>
    </xf>
    <xf numFmtId="0" fontId="76" fillId="37" borderId="0" xfId="0" applyFont="1" applyFill="1" applyAlignment="1">
      <alignment/>
    </xf>
    <xf numFmtId="164" fontId="66" fillId="37" borderId="0" xfId="0" applyNumberFormat="1" applyFont="1" applyFill="1" applyAlignment="1">
      <alignment horizontal="center" vertical="top"/>
    </xf>
    <xf numFmtId="0" fontId="10" fillId="37" borderId="0" xfId="0" applyFont="1" applyFill="1" applyAlignment="1">
      <alignment wrapText="1"/>
    </xf>
    <xf numFmtId="0" fontId="35" fillId="37" borderId="0" xfId="0" applyFont="1" applyFill="1" applyAlignment="1">
      <alignment/>
    </xf>
    <xf numFmtId="1" fontId="10" fillId="37" borderId="0" xfId="0" applyNumberFormat="1" applyFont="1" applyFill="1" applyBorder="1" applyAlignment="1">
      <alignment/>
    </xf>
    <xf numFmtId="164" fontId="10" fillId="37" borderId="0" xfId="0" applyNumberFormat="1" applyFont="1" applyFill="1" applyAlignment="1">
      <alignment horizontal="center" vertical="top"/>
    </xf>
    <xf numFmtId="0" fontId="70" fillId="37" borderId="0" xfId="0" applyFont="1" applyFill="1" applyAlignment="1">
      <alignment vertical="center"/>
    </xf>
    <xf numFmtId="1" fontId="10" fillId="0" borderId="0" xfId="0" applyNumberFormat="1" applyFont="1" applyBorder="1" applyAlignment="1">
      <alignment horizontal="center" vertical="top"/>
    </xf>
    <xf numFmtId="0" fontId="0" fillId="0" borderId="0" xfId="0" applyFont="1" applyAlignment="1">
      <alignment horizontal="left" vertical="center" wrapText="1"/>
    </xf>
    <xf numFmtId="0" fontId="10" fillId="0" borderId="0" xfId="0" applyFont="1" applyAlignment="1">
      <alignment horizontal="left" vertical="top" wrapText="1"/>
    </xf>
    <xf numFmtId="164" fontId="0" fillId="0" borderId="0" xfId="0" applyNumberFormat="1" applyFont="1" applyAlignment="1">
      <alignment horizontal="center" vertical="top"/>
    </xf>
    <xf numFmtId="164" fontId="10" fillId="10" borderId="0" xfId="0" applyNumberFormat="1" applyFont="1" applyFill="1" applyAlignment="1" applyProtection="1">
      <alignment horizontal="center" vertical="top"/>
      <protection/>
    </xf>
    <xf numFmtId="1" fontId="10" fillId="10" borderId="0" xfId="0" applyNumberFormat="1" applyFont="1" applyFill="1" applyBorder="1" applyAlignment="1" applyProtection="1">
      <alignment horizontal="center" vertical="top"/>
      <protection/>
    </xf>
    <xf numFmtId="164" fontId="11" fillId="39" borderId="18" xfId="0" applyNumberFormat="1" applyFont="1" applyFill="1" applyBorder="1" applyAlignment="1" applyProtection="1">
      <alignment horizontal="center" vertical="top"/>
      <protection/>
    </xf>
    <xf numFmtId="164" fontId="34" fillId="3" borderId="0" xfId="0" applyNumberFormat="1" applyFont="1" applyFill="1" applyAlignment="1" applyProtection="1">
      <alignment horizontal="center" vertical="center"/>
      <protection locked="0"/>
    </xf>
    <xf numFmtId="164" fontId="0" fillId="0" borderId="0" xfId="0" applyNumberFormat="1" applyFont="1" applyAlignment="1">
      <alignment horizontal="center" vertical="center"/>
    </xf>
    <xf numFmtId="0" fontId="10" fillId="3" borderId="0" xfId="0" applyFont="1" applyFill="1" applyAlignment="1" applyProtection="1">
      <alignment vertical="center"/>
      <protection locked="0"/>
    </xf>
    <xf numFmtId="164" fontId="10" fillId="3" borderId="0" xfId="0" applyNumberFormat="1" applyFont="1" applyFill="1" applyAlignment="1" applyProtection="1">
      <alignment horizontal="center" vertical="center"/>
      <protection locked="0"/>
    </xf>
    <xf numFmtId="0" fontId="10" fillId="3" borderId="0" xfId="0" applyFont="1" applyFill="1" applyAlignment="1">
      <alignment vertical="center"/>
    </xf>
    <xf numFmtId="164" fontId="10" fillId="0" borderId="0" xfId="0" applyNumberFormat="1" applyFont="1" applyAlignment="1">
      <alignment vertical="center"/>
    </xf>
    <xf numFmtId="0" fontId="10" fillId="0" borderId="0" xfId="0" applyFont="1" applyFill="1" applyAlignment="1">
      <alignment vertical="center"/>
    </xf>
    <xf numFmtId="0" fontId="10" fillId="38" borderId="0" xfId="0" applyFont="1" applyFill="1" applyAlignment="1">
      <alignment vertical="center"/>
    </xf>
    <xf numFmtId="0" fontId="66" fillId="3" borderId="0" xfId="0" applyFont="1" applyFill="1" applyAlignment="1">
      <alignment vertical="center"/>
    </xf>
    <xf numFmtId="164" fontId="71" fillId="0" borderId="0" xfId="0" applyNumberFormat="1" applyFont="1" applyAlignment="1">
      <alignment horizontal="center" vertical="center" wrapText="1"/>
    </xf>
    <xf numFmtId="0" fontId="66" fillId="0" borderId="0" xfId="0" applyFont="1" applyAlignment="1">
      <alignment vertical="center"/>
    </xf>
    <xf numFmtId="0" fontId="66" fillId="0" borderId="0" xfId="0" applyFont="1" applyFill="1" applyAlignment="1">
      <alignment vertical="center"/>
    </xf>
    <xf numFmtId="0" fontId="66" fillId="37" borderId="0" xfId="0" applyFont="1" applyFill="1" applyAlignment="1">
      <alignment vertical="center"/>
    </xf>
    <xf numFmtId="0" fontId="10" fillId="3" borderId="0" xfId="0" applyFont="1" applyFill="1" applyAlignment="1">
      <alignment horizontal="left" vertical="center" wrapText="1"/>
    </xf>
    <xf numFmtId="0" fontId="36" fillId="0" borderId="0" xfId="0" applyFont="1" applyAlignment="1">
      <alignment vertical="center"/>
    </xf>
    <xf numFmtId="0" fontId="10" fillId="37" borderId="0" xfId="0" applyFont="1" applyFill="1" applyAlignment="1">
      <alignment vertical="center" wrapText="1"/>
    </xf>
    <xf numFmtId="164" fontId="0" fillId="0" borderId="0" xfId="0" applyNumberFormat="1" applyFont="1" applyAlignment="1">
      <alignment horizontal="center" vertical="top" wrapText="1"/>
    </xf>
    <xf numFmtId="164" fontId="0" fillId="37" borderId="0" xfId="0" applyNumberFormat="1" applyFont="1" applyFill="1" applyAlignment="1">
      <alignment horizontal="center" vertical="top" wrapText="1"/>
    </xf>
    <xf numFmtId="0" fontId="0" fillId="38" borderId="0" xfId="0" applyFont="1" applyFill="1" applyAlignment="1">
      <alignment/>
    </xf>
    <xf numFmtId="164" fontId="0" fillId="38" borderId="0" xfId="0" applyNumberFormat="1" applyFont="1" applyFill="1" applyAlignment="1">
      <alignment/>
    </xf>
    <xf numFmtId="0" fontId="0" fillId="0" borderId="0" xfId="0" applyFont="1" applyAlignment="1">
      <alignment vertical="top" wrapText="1"/>
    </xf>
    <xf numFmtId="164" fontId="0" fillId="0" borderId="0" xfId="0" applyNumberFormat="1" applyFont="1" applyAlignment="1">
      <alignment/>
    </xf>
    <xf numFmtId="164" fontId="0" fillId="0" borderId="0" xfId="0" applyNumberFormat="1" applyFont="1" applyBorder="1" applyAlignment="1">
      <alignment/>
    </xf>
    <xf numFmtId="164" fontId="0" fillId="38" borderId="0" xfId="0" applyNumberFormat="1" applyFont="1" applyFill="1" applyBorder="1" applyAlignment="1">
      <alignment/>
    </xf>
    <xf numFmtId="0" fontId="71" fillId="0" borderId="0" xfId="0" applyFont="1" applyAlignment="1">
      <alignment/>
    </xf>
    <xf numFmtId="0" fontId="0" fillId="0" borderId="0" xfId="0" applyFont="1" applyAlignment="1">
      <alignment horizontal="left"/>
    </xf>
    <xf numFmtId="164" fontId="0" fillId="0" borderId="0" xfId="0" applyNumberFormat="1" applyFont="1" applyAlignment="1">
      <alignment horizontal="left"/>
    </xf>
    <xf numFmtId="164" fontId="0" fillId="0" borderId="0" xfId="0" applyNumberFormat="1" applyFont="1" applyBorder="1" applyAlignment="1">
      <alignment horizontal="left"/>
    </xf>
    <xf numFmtId="0" fontId="0" fillId="38" borderId="0" xfId="0" applyFont="1" applyFill="1" applyAlignment="1">
      <alignment horizontal="left"/>
    </xf>
    <xf numFmtId="164" fontId="0" fillId="38" borderId="0" xfId="0" applyNumberFormat="1" applyFont="1" applyFill="1" applyAlignment="1">
      <alignment horizontal="left"/>
    </xf>
    <xf numFmtId="0" fontId="0" fillId="0" borderId="0" xfId="0" applyFont="1" applyAlignment="1">
      <alignment horizontal="left" wrapText="1"/>
    </xf>
    <xf numFmtId="0" fontId="0" fillId="37" borderId="0" xfId="0" applyFont="1" applyFill="1" applyAlignment="1">
      <alignment horizontal="left" wrapText="1"/>
    </xf>
    <xf numFmtId="0" fontId="0" fillId="37" borderId="0" xfId="0" applyFont="1" applyFill="1" applyAlignment="1">
      <alignment horizontal="left"/>
    </xf>
    <xf numFmtId="0" fontId="0" fillId="0" borderId="0" xfId="0" applyFont="1" applyAlignment="1">
      <alignment horizontal="left" vertical="center"/>
    </xf>
    <xf numFmtId="164" fontId="0" fillId="37" borderId="0" xfId="0" applyNumberFormat="1" applyFont="1" applyFill="1" applyAlignment="1">
      <alignment horizontal="left"/>
    </xf>
    <xf numFmtId="164" fontId="6" fillId="0" borderId="0" xfId="0" applyNumberFormat="1" applyFont="1" applyAlignment="1">
      <alignment horizontal="left"/>
    </xf>
    <xf numFmtId="0" fontId="0" fillId="0" borderId="0" xfId="0" applyFont="1" applyFill="1" applyAlignment="1">
      <alignment vertical="top" wrapText="1"/>
    </xf>
    <xf numFmtId="0" fontId="0" fillId="0" borderId="0" xfId="0" applyFill="1" applyAlignment="1">
      <alignment/>
    </xf>
    <xf numFmtId="0" fontId="45" fillId="0" borderId="0" xfId="0" applyFont="1" applyAlignment="1">
      <alignment vertical="center" wrapText="1"/>
    </xf>
    <xf numFmtId="0" fontId="0" fillId="40" borderId="0" xfId="0" applyFill="1" applyAlignment="1">
      <alignment/>
    </xf>
    <xf numFmtId="0" fontId="6" fillId="40" borderId="0" xfId="0" applyFont="1" applyFill="1" applyAlignment="1">
      <alignment/>
    </xf>
    <xf numFmtId="0" fontId="10" fillId="40" borderId="0" xfId="0" applyFont="1" applyFill="1" applyAlignment="1">
      <alignment/>
    </xf>
    <xf numFmtId="0" fontId="8" fillId="40" borderId="0" xfId="0" applyFont="1" applyFill="1" applyAlignment="1">
      <alignment vertical="center"/>
    </xf>
    <xf numFmtId="0" fontId="0" fillId="40" borderId="0" xfId="0" applyFont="1" applyFill="1" applyAlignment="1">
      <alignment vertical="center" wrapText="1"/>
    </xf>
    <xf numFmtId="0" fontId="6" fillId="40" borderId="0" xfId="0" applyFont="1" applyFill="1" applyAlignment="1">
      <alignment vertical="center" wrapText="1"/>
    </xf>
    <xf numFmtId="0" fontId="73" fillId="40" borderId="0" xfId="0" applyFont="1" applyFill="1" applyAlignment="1">
      <alignment vertical="top" wrapText="1"/>
    </xf>
    <xf numFmtId="0" fontId="5" fillId="40" borderId="0" xfId="0" applyFont="1" applyFill="1" applyAlignment="1">
      <alignment vertical="top" wrapText="1"/>
    </xf>
    <xf numFmtId="0" fontId="5" fillId="40" borderId="0" xfId="0" applyFont="1" applyFill="1" applyAlignment="1">
      <alignment horizontal="left" vertical="top" wrapText="1"/>
    </xf>
    <xf numFmtId="0" fontId="73" fillId="40" borderId="0" xfId="0" applyFont="1" applyFill="1" applyAlignment="1">
      <alignment horizontal="left" vertical="top" wrapText="1"/>
    </xf>
    <xf numFmtId="0" fontId="5" fillId="40" borderId="0" xfId="0" applyFont="1" applyFill="1" applyAlignment="1">
      <alignment horizontal="left" vertical="top" wrapText="1"/>
    </xf>
    <xf numFmtId="0" fontId="42" fillId="40" borderId="0" xfId="0" applyFont="1" applyFill="1" applyAlignment="1">
      <alignment vertical="top" wrapText="1"/>
    </xf>
    <xf numFmtId="0" fontId="0" fillId="40" borderId="0" xfId="0" applyFont="1" applyFill="1" applyAlignment="1">
      <alignment vertical="top" wrapText="1"/>
    </xf>
    <xf numFmtId="0" fontId="0" fillId="40" borderId="0" xfId="0" applyFont="1" applyFill="1" applyAlignment="1">
      <alignment horizontal="center" vertical="top" wrapText="1"/>
    </xf>
    <xf numFmtId="164" fontId="0" fillId="40" borderId="0" xfId="0" applyNumberFormat="1" applyFont="1" applyFill="1" applyAlignment="1">
      <alignment vertical="center" wrapText="1"/>
    </xf>
    <xf numFmtId="0" fontId="0" fillId="40" borderId="0" xfId="0" applyFont="1" applyFill="1" applyAlignment="1">
      <alignment vertical="center"/>
    </xf>
    <xf numFmtId="164" fontId="0" fillId="40" borderId="0" xfId="0" applyNumberFormat="1" applyFont="1" applyFill="1" applyAlignment="1">
      <alignment horizontal="left" vertical="center" wrapText="1"/>
    </xf>
    <xf numFmtId="0" fontId="0" fillId="40" borderId="0" xfId="0" applyFont="1" applyFill="1" applyAlignment="1">
      <alignment vertical="center"/>
    </xf>
    <xf numFmtId="0" fontId="0" fillId="40" borderId="0" xfId="0" applyFont="1" applyFill="1" applyAlignment="1">
      <alignment vertical="center" wrapText="1"/>
    </xf>
    <xf numFmtId="0" fontId="6" fillId="40" borderId="0" xfId="0" applyFont="1" applyFill="1" applyAlignment="1">
      <alignment horizontal="center" vertical="center" wrapText="1"/>
    </xf>
    <xf numFmtId="0" fontId="10" fillId="37" borderId="0" xfId="0" applyFont="1" applyFill="1" applyAlignment="1">
      <alignment vertical="center"/>
    </xf>
    <xf numFmtId="164" fontId="13" fillId="0" borderId="0" xfId="0" applyNumberFormat="1" applyFont="1" applyAlignment="1">
      <alignment horizontal="center" vertical="center"/>
    </xf>
    <xf numFmtId="0" fontId="0" fillId="0" borderId="0" xfId="0" applyFont="1" applyAlignment="1">
      <alignment horizontal="center" vertical="top" wrapText="1"/>
    </xf>
    <xf numFmtId="0" fontId="0" fillId="40" borderId="0" xfId="0" applyFont="1" applyFill="1" applyAlignment="1">
      <alignment horizontal="center" vertical="center" wrapText="1"/>
    </xf>
    <xf numFmtId="0" fontId="1" fillId="41" borderId="0" xfId="53" applyFill="1" applyAlignment="1" applyProtection="1">
      <alignment horizontal="center" vertical="center" wrapText="1"/>
      <protection/>
    </xf>
    <xf numFmtId="0" fontId="7" fillId="0" borderId="0" xfId="0" applyFont="1" applyAlignment="1">
      <alignment horizontal="center" vertical="center"/>
    </xf>
    <xf numFmtId="0" fontId="0" fillId="0" borderId="0" xfId="0" applyAlignment="1">
      <alignment horizontal="center"/>
    </xf>
    <xf numFmtId="0" fontId="6" fillId="0" borderId="0" xfId="0" applyFont="1" applyFill="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14" fillId="42" borderId="0" xfId="0" applyFont="1" applyFill="1" applyAlignment="1">
      <alignment horizontal="center" vertical="center"/>
    </xf>
    <xf numFmtId="0" fontId="14" fillId="42" borderId="20" xfId="0" applyFont="1" applyFill="1" applyBorder="1" applyAlignment="1">
      <alignment horizontal="center" vertical="center"/>
    </xf>
    <xf numFmtId="0" fontId="0" fillId="4" borderId="28"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0" fillId="35" borderId="21" xfId="0" applyFont="1" applyFill="1" applyBorder="1" applyAlignment="1">
      <alignment horizontal="center" vertical="center" wrapText="1"/>
    </xf>
    <xf numFmtId="0" fontId="0" fillId="2" borderId="28"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0" borderId="0" xfId="0" applyFont="1" applyAlignment="1">
      <alignment horizontal="center" vertical="center"/>
    </xf>
    <xf numFmtId="0" fontId="77" fillId="0" borderId="16" xfId="0" applyFont="1" applyBorder="1" applyAlignment="1">
      <alignment horizontal="center" vertical="center"/>
    </xf>
    <xf numFmtId="0" fontId="0" fillId="0" borderId="0" xfId="0" applyFont="1" applyAlignment="1">
      <alignment horizontal="center" vertical="center" wrapText="1"/>
    </xf>
    <xf numFmtId="0" fontId="78" fillId="40" borderId="0" xfId="0" applyFont="1" applyFill="1" applyAlignment="1">
      <alignment horizontal="center" vertical="top" wrapText="1"/>
    </xf>
    <xf numFmtId="0" fontId="7" fillId="0" borderId="0" xfId="0" applyFont="1" applyAlignment="1">
      <alignment horizontal="center" vertical="center" wrapText="1"/>
    </xf>
    <xf numFmtId="0" fontId="0" fillId="36" borderId="29" xfId="0" applyFont="1" applyFill="1" applyBorder="1" applyAlignment="1">
      <alignment horizontal="center" vertical="center"/>
    </xf>
    <xf numFmtId="0" fontId="0" fillId="36" borderId="26" xfId="0" applyFont="1" applyFill="1" applyBorder="1" applyAlignment="1">
      <alignment horizontal="center" vertical="center"/>
    </xf>
    <xf numFmtId="0" fontId="79" fillId="0" borderId="26" xfId="0" applyFont="1" applyBorder="1" applyAlignment="1">
      <alignment horizontal="center" vertical="center" wrapText="1"/>
    </xf>
    <xf numFmtId="0" fontId="0" fillId="4" borderId="29" xfId="0" applyFont="1" applyFill="1" applyBorder="1" applyAlignment="1">
      <alignment horizontal="center" vertical="center" wrapText="1"/>
    </xf>
    <xf numFmtId="0" fontId="0" fillId="4" borderId="26" xfId="0" applyFont="1" applyFill="1" applyBorder="1" applyAlignment="1">
      <alignment horizontal="center" vertical="center" wrapText="1"/>
    </xf>
    <xf numFmtId="0" fontId="0" fillId="36" borderId="29" xfId="0" applyFont="1" applyFill="1" applyBorder="1" applyAlignment="1">
      <alignment horizontal="center" vertical="center" wrapText="1"/>
    </xf>
    <xf numFmtId="0" fontId="0" fillId="36" borderId="26" xfId="0" applyFont="1" applyFill="1" applyBorder="1" applyAlignment="1">
      <alignment horizontal="center" vertical="center" wrapText="1"/>
    </xf>
    <xf numFmtId="0" fontId="6" fillId="0" borderId="0" xfId="0" applyFont="1" applyAlignment="1">
      <alignment horizontal="center" vertical="center" wrapText="1"/>
    </xf>
    <xf numFmtId="0" fontId="8" fillId="0" borderId="0" xfId="0" applyFont="1" applyAlignment="1">
      <alignment horizontal="center" vertical="center"/>
    </xf>
    <xf numFmtId="0" fontId="46" fillId="0" borderId="0" xfId="0" applyFont="1" applyAlignment="1">
      <alignment horizontal="center" vertical="center" wrapText="1"/>
    </xf>
    <xf numFmtId="0" fontId="46" fillId="0" borderId="20" xfId="0" applyFont="1" applyBorder="1" applyAlignment="1">
      <alignment horizontal="center" vertical="center" wrapText="1"/>
    </xf>
    <xf numFmtId="0" fontId="54" fillId="41" borderId="2" xfId="41" applyFill="1" applyAlignment="1" applyProtection="1">
      <alignment horizontal="center" vertical="center"/>
      <protection/>
    </xf>
    <xf numFmtId="0" fontId="65" fillId="8" borderId="2" xfId="41" applyFont="1" applyFill="1" applyAlignment="1" applyProtection="1">
      <alignment horizontal="center" vertical="center"/>
      <protection/>
    </xf>
    <xf numFmtId="0" fontId="0" fillId="35" borderId="30"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45" fillId="0" borderId="0" xfId="0" applyFont="1" applyAlignment="1">
      <alignment horizontal="center" vertical="center" wrapText="1"/>
    </xf>
    <xf numFmtId="164" fontId="45" fillId="0" borderId="0" xfId="0" applyNumberFormat="1" applyFont="1" applyAlignment="1">
      <alignment horizontal="center" vertical="center" wrapText="1"/>
    </xf>
    <xf numFmtId="164" fontId="10" fillId="0" borderId="0" xfId="0" applyNumberFormat="1" applyFont="1" applyAlignment="1">
      <alignment horizontal="center" vertical="center" wrapText="1"/>
    </xf>
    <xf numFmtId="0" fontId="70" fillId="0" borderId="0" xfId="0" applyFont="1" applyAlignment="1">
      <alignment horizontal="center" vertical="center"/>
    </xf>
    <xf numFmtId="0" fontId="10" fillId="0" borderId="0" xfId="0" applyFont="1" applyAlignment="1">
      <alignment horizontal="center" vertical="center"/>
    </xf>
    <xf numFmtId="0" fontId="11" fillId="0" borderId="24"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35" fillId="0" borderId="0" xfId="0" applyFont="1" applyAlignment="1">
      <alignment horizontal="center" wrapText="1"/>
    </xf>
    <xf numFmtId="0" fontId="11" fillId="0" borderId="0" xfId="0" applyFont="1" applyAlignment="1">
      <alignment horizontal="left" wrapText="1"/>
    </xf>
    <xf numFmtId="1" fontId="10" fillId="0" borderId="0" xfId="0" applyNumberFormat="1" applyFont="1" applyBorder="1" applyAlignment="1">
      <alignment horizontal="center" vertical="center"/>
    </xf>
    <xf numFmtId="0" fontId="10" fillId="0" borderId="0" xfId="0" applyFont="1" applyAlignment="1">
      <alignment horizontal="center" vertical="center" wrapText="1"/>
    </xf>
    <xf numFmtId="1" fontId="66" fillId="0" borderId="0" xfId="0" applyNumberFormat="1" applyFont="1" applyBorder="1" applyAlignment="1">
      <alignment horizontal="center" vertical="center"/>
    </xf>
    <xf numFmtId="0" fontId="0" fillId="0" borderId="0" xfId="0" applyFont="1" applyAlignment="1">
      <alignment horizontal="center"/>
    </xf>
    <xf numFmtId="1" fontId="0" fillId="0" borderId="0" xfId="0" applyNumberFormat="1" applyFont="1" applyBorder="1" applyAlignment="1">
      <alignment horizontal="center" vertical="center"/>
    </xf>
    <xf numFmtId="1" fontId="10" fillId="0" borderId="0" xfId="0" applyNumberFormat="1" applyFont="1" applyBorder="1" applyAlignment="1">
      <alignment horizontal="center" vertical="top"/>
    </xf>
    <xf numFmtId="0" fontId="10" fillId="0" borderId="0" xfId="0" applyFont="1" applyAlignment="1">
      <alignment horizontal="left" vertical="top" wrapText="1"/>
    </xf>
    <xf numFmtId="0" fontId="0" fillId="0" borderId="0" xfId="0" applyFont="1" applyAlignment="1">
      <alignment horizontal="center" wrapText="1"/>
    </xf>
    <xf numFmtId="164" fontId="0" fillId="0" borderId="0" xfId="0" applyNumberFormat="1" applyFont="1" applyAlignment="1">
      <alignment horizontal="center" vertical="top"/>
    </xf>
    <xf numFmtId="0" fontId="0" fillId="0" borderId="0" xfId="0" applyFont="1" applyAlignment="1">
      <alignment horizontal="center" vertical="center"/>
    </xf>
    <xf numFmtId="0" fontId="10" fillId="0" borderId="0" xfId="0" applyFont="1" applyAlignment="1">
      <alignment horizontal="center" vertical="top" wrapText="1"/>
    </xf>
    <xf numFmtId="1" fontId="0" fillId="0" borderId="0" xfId="0" applyNumberFormat="1" applyFont="1" applyBorder="1" applyAlignment="1">
      <alignment horizontal="center" vertical="top"/>
    </xf>
    <xf numFmtId="164" fontId="6" fillId="0" borderId="0" xfId="0" applyNumberFormat="1" applyFont="1" applyBorder="1" applyAlignment="1">
      <alignment horizontal="center" vertical="top"/>
    </xf>
    <xf numFmtId="0" fontId="0" fillId="37" borderId="0" xfId="0" applyFont="1" applyFill="1" applyAlignment="1">
      <alignment horizontal="left" wrapText="1"/>
    </xf>
    <xf numFmtId="0" fontId="0" fillId="0" borderId="0" xfId="0" applyFont="1" applyAlignment="1">
      <alignment horizontal="left" wrapText="1"/>
    </xf>
    <xf numFmtId="1" fontId="0" fillId="0" borderId="0" xfId="0" applyNumberFormat="1" applyFont="1" applyBorder="1" applyAlignment="1">
      <alignment horizontal="left" vertical="top"/>
    </xf>
    <xf numFmtId="0" fontId="80" fillId="0" borderId="0" xfId="0" applyFont="1" applyAlignment="1">
      <alignment horizontal="center" vertical="center"/>
    </xf>
    <xf numFmtId="0" fontId="80" fillId="0" borderId="0" xfId="0" applyFont="1" applyAlignment="1">
      <alignment horizontal="center" vertical="center" wrapText="1"/>
    </xf>
    <xf numFmtId="0" fontId="0" fillId="0" borderId="0" xfId="0" applyFont="1" applyAlignment="1">
      <alignment horizontal="left" vertical="top" wrapText="1"/>
    </xf>
    <xf numFmtId="0" fontId="0" fillId="0" borderId="0" xfId="0" applyFont="1" applyAlignment="1">
      <alignment horizontal="left" vertical="center"/>
    </xf>
    <xf numFmtId="0" fontId="0" fillId="0" borderId="0" xfId="0" applyFont="1" applyAlignment="1">
      <alignment horizontal="left"/>
    </xf>
    <xf numFmtId="164" fontId="6" fillId="0" borderId="0" xfId="0" applyNumberFormat="1" applyFont="1" applyBorder="1" applyAlignment="1">
      <alignment horizontal="left" vertical="top"/>
    </xf>
    <xf numFmtId="164" fontId="0" fillId="0" borderId="0" xfId="0" applyNumberFormat="1" applyFont="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85725</xdr:rowOff>
    </xdr:from>
    <xdr:to>
      <xdr:col>3</xdr:col>
      <xdr:colOff>19050</xdr:colOff>
      <xdr:row>1</xdr:row>
      <xdr:rowOff>38100</xdr:rowOff>
    </xdr:to>
    <xdr:pic>
      <xdr:nvPicPr>
        <xdr:cNvPr id="1" name="Picture 2"/>
        <xdr:cNvPicPr preferRelativeResize="1">
          <a:picLocks noChangeAspect="1"/>
        </xdr:cNvPicPr>
      </xdr:nvPicPr>
      <xdr:blipFill>
        <a:blip r:embed="rId1"/>
        <a:stretch>
          <a:fillRect/>
        </a:stretch>
      </xdr:blipFill>
      <xdr:spPr>
        <a:xfrm>
          <a:off x="733425" y="85725"/>
          <a:ext cx="1114425" cy="1485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28575</xdr:rowOff>
    </xdr:from>
    <xdr:to>
      <xdr:col>1</xdr:col>
      <xdr:colOff>1143000</xdr:colOff>
      <xdr:row>0</xdr:row>
      <xdr:rowOff>1514475</xdr:rowOff>
    </xdr:to>
    <xdr:pic>
      <xdr:nvPicPr>
        <xdr:cNvPr id="1" name="Picture 1"/>
        <xdr:cNvPicPr preferRelativeResize="1">
          <a:picLocks noChangeAspect="1"/>
        </xdr:cNvPicPr>
      </xdr:nvPicPr>
      <xdr:blipFill>
        <a:blip r:embed="rId1"/>
        <a:stretch>
          <a:fillRect/>
        </a:stretch>
      </xdr:blipFill>
      <xdr:spPr>
        <a:xfrm>
          <a:off x="161925" y="28575"/>
          <a:ext cx="1114425" cy="1485900"/>
        </a:xfrm>
        <a:prstGeom prst="rect">
          <a:avLst/>
        </a:prstGeom>
        <a:noFill/>
        <a:ln w="9525" cmpd="sng">
          <a:noFill/>
        </a:ln>
      </xdr:spPr>
    </xdr:pic>
    <xdr:clientData/>
  </xdr:twoCellAnchor>
  <xdr:twoCellAnchor>
    <xdr:from>
      <xdr:col>2</xdr:col>
      <xdr:colOff>295275</xdr:colOff>
      <xdr:row>35</xdr:row>
      <xdr:rowOff>104775</xdr:rowOff>
    </xdr:from>
    <xdr:to>
      <xdr:col>2</xdr:col>
      <xdr:colOff>600075</xdr:colOff>
      <xdr:row>35</xdr:row>
      <xdr:rowOff>361950</xdr:rowOff>
    </xdr:to>
    <xdr:sp>
      <xdr:nvSpPr>
        <xdr:cNvPr id="2" name="Down Arrow 1"/>
        <xdr:cNvSpPr>
          <a:spLocks/>
        </xdr:cNvSpPr>
      </xdr:nvSpPr>
      <xdr:spPr>
        <a:xfrm>
          <a:off x="3086100" y="13582650"/>
          <a:ext cx="304800" cy="257175"/>
        </a:xfrm>
        <a:prstGeom prst="downArrow">
          <a:avLst>
            <a:gd name="adj" fmla="val 0"/>
          </a:avLst>
        </a:prstGeom>
        <a:solidFill>
          <a:srgbClr val="000000"/>
        </a:solidFill>
        <a:ln w="19050" cmpd="sng">
          <a:solidFill>
            <a:srgbClr val="4F74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1933575</xdr:colOff>
      <xdr:row>35</xdr:row>
      <xdr:rowOff>85725</xdr:rowOff>
    </xdr:from>
    <xdr:to>
      <xdr:col>3</xdr:col>
      <xdr:colOff>2238375</xdr:colOff>
      <xdr:row>35</xdr:row>
      <xdr:rowOff>342900</xdr:rowOff>
    </xdr:to>
    <xdr:sp>
      <xdr:nvSpPr>
        <xdr:cNvPr id="3" name="Down Arrow 3"/>
        <xdr:cNvSpPr>
          <a:spLocks/>
        </xdr:cNvSpPr>
      </xdr:nvSpPr>
      <xdr:spPr>
        <a:xfrm>
          <a:off x="7381875" y="13563600"/>
          <a:ext cx="304800" cy="257175"/>
        </a:xfrm>
        <a:prstGeom prst="downArrow">
          <a:avLst>
            <a:gd name="adj" fmla="val 0"/>
          </a:avLst>
        </a:prstGeom>
        <a:solidFill>
          <a:srgbClr val="000000"/>
        </a:solidFill>
        <a:ln w="19050" cmpd="sng">
          <a:solidFill>
            <a:srgbClr val="4F74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0</xdr:rowOff>
    </xdr:from>
    <xdr:to>
      <xdr:col>2</xdr:col>
      <xdr:colOff>1038225</xdr:colOff>
      <xdr:row>0</xdr:row>
      <xdr:rowOff>2047875</xdr:rowOff>
    </xdr:to>
    <xdr:pic>
      <xdr:nvPicPr>
        <xdr:cNvPr id="1" name="Picture 1"/>
        <xdr:cNvPicPr preferRelativeResize="1">
          <a:picLocks noChangeAspect="1"/>
        </xdr:cNvPicPr>
      </xdr:nvPicPr>
      <xdr:blipFill>
        <a:blip r:embed="rId1"/>
        <a:stretch>
          <a:fillRect/>
        </a:stretch>
      </xdr:blipFill>
      <xdr:spPr>
        <a:xfrm>
          <a:off x="723900" y="0"/>
          <a:ext cx="1533525" cy="2047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47625</xdr:rowOff>
    </xdr:from>
    <xdr:to>
      <xdr:col>2</xdr:col>
      <xdr:colOff>1028700</xdr:colOff>
      <xdr:row>1</xdr:row>
      <xdr:rowOff>19050</xdr:rowOff>
    </xdr:to>
    <xdr:pic>
      <xdr:nvPicPr>
        <xdr:cNvPr id="1" name="Picture 1"/>
        <xdr:cNvPicPr preferRelativeResize="1">
          <a:picLocks noChangeAspect="1"/>
        </xdr:cNvPicPr>
      </xdr:nvPicPr>
      <xdr:blipFill>
        <a:blip r:embed="rId1"/>
        <a:stretch>
          <a:fillRect/>
        </a:stretch>
      </xdr:blipFill>
      <xdr:spPr>
        <a:xfrm>
          <a:off x="257175" y="47625"/>
          <a:ext cx="1533525" cy="2057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0</xdr:rowOff>
    </xdr:from>
    <xdr:to>
      <xdr:col>2</xdr:col>
      <xdr:colOff>1000125</xdr:colOff>
      <xdr:row>0</xdr:row>
      <xdr:rowOff>2047875</xdr:rowOff>
    </xdr:to>
    <xdr:pic>
      <xdr:nvPicPr>
        <xdr:cNvPr id="1" name="Picture 1"/>
        <xdr:cNvPicPr preferRelativeResize="1">
          <a:picLocks noChangeAspect="1"/>
        </xdr:cNvPicPr>
      </xdr:nvPicPr>
      <xdr:blipFill>
        <a:blip r:embed="rId1"/>
        <a:stretch>
          <a:fillRect/>
        </a:stretch>
      </xdr:blipFill>
      <xdr:spPr>
        <a:xfrm>
          <a:off x="200025" y="0"/>
          <a:ext cx="1533525" cy="2047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Technic">
      <a:dk1>
        <a:sysClr val="windowText" lastClr="000000"/>
      </a:dk1>
      <a:lt1>
        <a:sysClr val="window" lastClr="FFFFFF"/>
      </a:lt1>
      <a:dk2>
        <a:srgbClr val="3B3B3B"/>
      </a:dk2>
      <a:lt2>
        <a:srgbClr val="D4D2D0"/>
      </a:lt2>
      <a:accent1>
        <a:srgbClr val="6EA0B0"/>
      </a:accent1>
      <a:accent2>
        <a:srgbClr val="CCAF0A"/>
      </a:accent2>
      <a:accent3>
        <a:srgbClr val="8D89A4"/>
      </a:accent3>
      <a:accent4>
        <a:srgbClr val="748560"/>
      </a:accent4>
      <a:accent5>
        <a:srgbClr val="9E9273"/>
      </a:accent5>
      <a:accent6>
        <a:srgbClr val="7E848D"/>
      </a:accent6>
      <a:hlink>
        <a:srgbClr val="00C8C3"/>
      </a:hlink>
      <a:folHlink>
        <a:srgbClr val="A116E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O16"/>
  <sheetViews>
    <sheetView showGridLines="0" showRowColHeaders="0" tabSelected="1" zoomScalePageLayoutView="0" workbookViewId="0" topLeftCell="A1">
      <selection activeCell="C15" sqref="C15:D16"/>
    </sheetView>
  </sheetViews>
  <sheetFormatPr defaultColWidth="9.140625" defaultRowHeight="12.75"/>
  <sheetData>
    <row r="1" spans="2:9" ht="120.75" customHeight="1">
      <c r="B1" s="265"/>
      <c r="C1" s="265"/>
      <c r="F1" s="266"/>
      <c r="G1" s="266"/>
      <c r="I1" s="237"/>
    </row>
    <row r="2" spans="2:8" ht="41.25" customHeight="1">
      <c r="B2" s="264" t="s">
        <v>113</v>
      </c>
      <c r="C2" s="264"/>
      <c r="D2" s="264"/>
      <c r="E2" s="264"/>
      <c r="F2" s="264"/>
      <c r="G2" s="264"/>
      <c r="H2" s="264"/>
    </row>
    <row r="3" spans="2:8" ht="12.75">
      <c r="B3" s="261" t="s">
        <v>131</v>
      </c>
      <c r="C3" s="261"/>
      <c r="D3" s="261"/>
      <c r="E3" s="261"/>
      <c r="F3" s="261"/>
      <c r="G3" s="261"/>
      <c r="H3" s="261"/>
    </row>
    <row r="4" spans="2:15" ht="12.75">
      <c r="B4" s="261"/>
      <c r="C4" s="261"/>
      <c r="D4" s="261"/>
      <c r="E4" s="261"/>
      <c r="F4" s="261"/>
      <c r="G4" s="261"/>
      <c r="H4" s="261"/>
      <c r="O4" s="72"/>
    </row>
    <row r="5" spans="2:8" ht="12.75">
      <c r="B5" s="261"/>
      <c r="C5" s="261"/>
      <c r="D5" s="261"/>
      <c r="E5" s="261"/>
      <c r="F5" s="261"/>
      <c r="G5" s="261"/>
      <c r="H5" s="261"/>
    </row>
    <row r="6" spans="2:8" ht="12.75">
      <c r="B6" s="261"/>
      <c r="C6" s="261"/>
      <c r="D6" s="261"/>
      <c r="E6" s="261"/>
      <c r="F6" s="261"/>
      <c r="G6" s="261"/>
      <c r="H6" s="261"/>
    </row>
    <row r="7" spans="2:8" ht="12.75">
      <c r="B7" s="261"/>
      <c r="C7" s="261"/>
      <c r="D7" s="261"/>
      <c r="E7" s="261"/>
      <c r="F7" s="261"/>
      <c r="G7" s="261"/>
      <c r="H7" s="261"/>
    </row>
    <row r="8" spans="2:8" ht="12.75">
      <c r="B8" s="261"/>
      <c r="C8" s="261"/>
      <c r="D8" s="261"/>
      <c r="E8" s="261"/>
      <c r="F8" s="261"/>
      <c r="G8" s="261"/>
      <c r="H8" s="261"/>
    </row>
    <row r="9" spans="2:8" ht="42.75" customHeight="1">
      <c r="B9" s="261"/>
      <c r="C9" s="261"/>
      <c r="D9" s="261"/>
      <c r="E9" s="261"/>
      <c r="F9" s="261"/>
      <c r="G9" s="261"/>
      <c r="H9" s="261"/>
    </row>
    <row r="10" spans="2:8" ht="12.75" customHeight="1" hidden="1">
      <c r="B10" s="261"/>
      <c r="C10" s="261"/>
      <c r="D10" s="261"/>
      <c r="E10" s="261"/>
      <c r="F10" s="261"/>
      <c r="G10" s="261"/>
      <c r="H10" s="261"/>
    </row>
    <row r="11" spans="2:8" ht="12.75" customHeight="1" hidden="1">
      <c r="B11" s="261"/>
      <c r="C11" s="261"/>
      <c r="D11" s="261"/>
      <c r="E11" s="261"/>
      <c r="F11" s="261"/>
      <c r="G11" s="261"/>
      <c r="H11" s="261"/>
    </row>
    <row r="12" spans="2:8" ht="12.75" customHeight="1" hidden="1">
      <c r="B12" s="261"/>
      <c r="C12" s="261"/>
      <c r="D12" s="261"/>
      <c r="E12" s="261"/>
      <c r="F12" s="261"/>
      <c r="G12" s="261"/>
      <c r="H12" s="261"/>
    </row>
    <row r="13" spans="2:8" ht="12.75" customHeight="1" hidden="1">
      <c r="B13" s="261"/>
      <c r="C13" s="261"/>
      <c r="D13" s="261"/>
      <c r="E13" s="261"/>
      <c r="F13" s="261"/>
      <c r="G13" s="261"/>
      <c r="H13" s="261"/>
    </row>
    <row r="15" spans="3:7" ht="12.75">
      <c r="C15" s="263" t="s">
        <v>115</v>
      </c>
      <c r="D15" s="263"/>
      <c r="F15" s="262" t="s">
        <v>114</v>
      </c>
      <c r="G15" s="262"/>
    </row>
    <row r="16" spans="3:7" ht="12.75">
      <c r="C16" s="263"/>
      <c r="D16" s="263"/>
      <c r="F16" s="262"/>
      <c r="G16" s="262"/>
    </row>
  </sheetData>
  <sheetProtection password="E848" sheet="1" objects="1" scenarios="1"/>
  <mergeCells count="6">
    <mergeCell ref="B3:H13"/>
    <mergeCell ref="F15:G16"/>
    <mergeCell ref="C15:D16"/>
    <mergeCell ref="B2:H2"/>
    <mergeCell ref="B1:C1"/>
    <mergeCell ref="F1:G1"/>
  </mergeCells>
  <hyperlinks>
    <hyperlink ref="C15:D16" location="'Start here '!A1" display="I Accept"/>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154"/>
  <sheetViews>
    <sheetView showGridLines="0" showRowColHeaders="0" zoomScalePageLayoutView="0" workbookViewId="0" topLeftCell="A31">
      <selection activeCell="A1" sqref="A1"/>
    </sheetView>
  </sheetViews>
  <sheetFormatPr defaultColWidth="39.8515625" defaultRowHeight="12.75"/>
  <cols>
    <col min="1" max="1" width="2.00390625" style="0" customWidth="1"/>
    <col min="2" max="4" width="39.8515625" style="0" customWidth="1"/>
    <col min="5" max="5" width="39.8515625" style="100" customWidth="1"/>
    <col min="6" max="6" width="1.8515625" style="103" customWidth="1"/>
  </cols>
  <sheetData>
    <row r="1" spans="1:6" ht="119.25" customHeight="1">
      <c r="A1" s="239"/>
      <c r="F1" s="239"/>
    </row>
    <row r="2" spans="1:9" ht="45.75" customHeight="1">
      <c r="A2" s="239"/>
      <c r="B2" s="290" t="s">
        <v>121</v>
      </c>
      <c r="C2" s="290"/>
      <c r="D2" s="290"/>
      <c r="E2" s="290"/>
      <c r="F2" s="242"/>
      <c r="G2" s="97"/>
      <c r="H2" s="97"/>
      <c r="I2" s="97"/>
    </row>
    <row r="3" spans="1:9" ht="12.75" customHeight="1">
      <c r="A3" s="239"/>
      <c r="B3" s="279" t="s">
        <v>158</v>
      </c>
      <c r="C3" s="279"/>
      <c r="D3" s="279"/>
      <c r="E3" s="279"/>
      <c r="F3" s="243"/>
      <c r="G3" s="95"/>
      <c r="H3" s="95"/>
      <c r="I3" s="95"/>
    </row>
    <row r="4" spans="1:9" ht="12.75" customHeight="1">
      <c r="A4" s="239"/>
      <c r="B4" s="279"/>
      <c r="C4" s="279"/>
      <c r="D4" s="279"/>
      <c r="E4" s="279"/>
      <c r="F4" s="243"/>
      <c r="G4" s="95"/>
      <c r="H4" s="95"/>
      <c r="I4" s="95"/>
    </row>
    <row r="5" spans="1:9" ht="46.5" customHeight="1">
      <c r="A5" s="239"/>
      <c r="B5" s="279"/>
      <c r="C5" s="279"/>
      <c r="D5" s="279"/>
      <c r="E5" s="279"/>
      <c r="F5" s="243"/>
      <c r="G5" s="95"/>
      <c r="H5" s="95"/>
      <c r="I5" s="95"/>
    </row>
    <row r="6" spans="1:9" ht="27" customHeight="1">
      <c r="A6" s="239"/>
      <c r="B6" s="289" t="s">
        <v>130</v>
      </c>
      <c r="C6" s="289"/>
      <c r="D6" s="289"/>
      <c r="E6" s="289"/>
      <c r="F6" s="244"/>
      <c r="G6" s="96"/>
      <c r="H6" s="96"/>
      <c r="I6" s="96"/>
    </row>
    <row r="7" spans="1:9" ht="9.75" customHeight="1">
      <c r="A7" s="239"/>
      <c r="B7" s="258"/>
      <c r="C7" s="258"/>
      <c r="D7" s="258"/>
      <c r="E7" s="258"/>
      <c r="F7" s="244"/>
      <c r="G7" s="96"/>
      <c r="H7" s="96"/>
      <c r="I7" s="96"/>
    </row>
    <row r="8" spans="1:6" s="62" customFormat="1" ht="24" customHeight="1" thickBot="1">
      <c r="A8" s="240"/>
      <c r="B8" s="111" t="s">
        <v>145</v>
      </c>
      <c r="E8" s="98"/>
      <c r="F8" s="240"/>
    </row>
    <row r="9" spans="1:9" s="4" customFormat="1" ht="80.25" customHeight="1">
      <c r="A9" s="241"/>
      <c r="B9" s="107" t="s">
        <v>139</v>
      </c>
      <c r="C9" s="295" t="s">
        <v>159</v>
      </c>
      <c r="D9" s="296"/>
      <c r="E9" s="296"/>
      <c r="F9" s="245"/>
      <c r="G9" s="92"/>
      <c r="H9" s="92"/>
      <c r="I9" s="92"/>
    </row>
    <row r="10" spans="1:9" s="4" customFormat="1" ht="69.75" customHeight="1">
      <c r="A10" s="241"/>
      <c r="B10" s="104" t="s">
        <v>160</v>
      </c>
      <c r="C10" s="275" t="s">
        <v>161</v>
      </c>
      <c r="D10" s="276"/>
      <c r="E10" s="276"/>
      <c r="F10" s="245"/>
      <c r="G10" s="92"/>
      <c r="H10" s="92"/>
      <c r="I10" s="92"/>
    </row>
    <row r="11" spans="1:9" s="4" customFormat="1" ht="37.5" customHeight="1">
      <c r="A11" s="241"/>
      <c r="B11" s="108" t="s">
        <v>140</v>
      </c>
      <c r="C11" s="273" t="s">
        <v>135</v>
      </c>
      <c r="D11" s="274"/>
      <c r="E11" s="274"/>
      <c r="F11" s="245"/>
      <c r="G11" s="92"/>
      <c r="H11" s="92"/>
      <c r="I11" s="92"/>
    </row>
    <row r="12" spans="1:9" s="4" customFormat="1" ht="44.25" customHeight="1">
      <c r="A12" s="241"/>
      <c r="B12" s="105" t="s">
        <v>141</v>
      </c>
      <c r="C12" s="275" t="s">
        <v>136</v>
      </c>
      <c r="D12" s="276"/>
      <c r="E12" s="276"/>
      <c r="F12" s="246"/>
      <c r="G12" s="93"/>
      <c r="H12" s="93"/>
      <c r="I12" s="93"/>
    </row>
    <row r="13" spans="1:9" s="4" customFormat="1" ht="21" customHeight="1">
      <c r="A13" s="241"/>
      <c r="B13" s="109" t="s">
        <v>56</v>
      </c>
      <c r="C13" s="273" t="s">
        <v>162</v>
      </c>
      <c r="D13" s="274"/>
      <c r="E13" s="274"/>
      <c r="F13" s="247"/>
      <c r="G13" s="90"/>
      <c r="H13" s="90"/>
      <c r="I13" s="90"/>
    </row>
    <row r="14" spans="1:9" s="4" customFormat="1" ht="30.75" customHeight="1">
      <c r="A14" s="241"/>
      <c r="B14" s="105" t="s">
        <v>142</v>
      </c>
      <c r="C14" s="275" t="s">
        <v>137</v>
      </c>
      <c r="D14" s="276"/>
      <c r="E14" s="276"/>
      <c r="F14" s="246"/>
      <c r="G14" s="93"/>
      <c r="H14" s="93"/>
      <c r="I14" s="93"/>
    </row>
    <row r="15" spans="1:9" s="4" customFormat="1" ht="42.75" customHeight="1">
      <c r="A15" s="241"/>
      <c r="B15" s="110" t="s">
        <v>143</v>
      </c>
      <c r="C15" s="273" t="s">
        <v>138</v>
      </c>
      <c r="D15" s="274"/>
      <c r="E15" s="274"/>
      <c r="F15" s="248"/>
      <c r="G15" s="89"/>
      <c r="H15" s="89"/>
      <c r="I15" s="89"/>
    </row>
    <row r="16" spans="1:9" s="4" customFormat="1" ht="55.5" customHeight="1">
      <c r="A16" s="241"/>
      <c r="B16" s="106" t="s">
        <v>144</v>
      </c>
      <c r="C16" s="275" t="s">
        <v>163</v>
      </c>
      <c r="D16" s="276"/>
      <c r="E16" s="276"/>
      <c r="F16" s="248"/>
      <c r="G16" s="89"/>
      <c r="H16" s="89"/>
      <c r="I16" s="89"/>
    </row>
    <row r="17" spans="1:9" s="4" customFormat="1" ht="41.25" customHeight="1">
      <c r="A17" s="241"/>
      <c r="B17" s="284" t="s">
        <v>120</v>
      </c>
      <c r="C17" s="284"/>
      <c r="D17" s="284"/>
      <c r="E17" s="284"/>
      <c r="F17" s="245"/>
      <c r="G17" s="92"/>
      <c r="H17" s="92"/>
      <c r="I17" s="92"/>
    </row>
    <row r="18" spans="1:9" s="4" customFormat="1" ht="24.75" customHeight="1">
      <c r="A18" s="241"/>
      <c r="B18" s="59"/>
      <c r="C18" s="59"/>
      <c r="D18" s="59"/>
      <c r="E18" s="99"/>
      <c r="F18" s="249"/>
      <c r="G18" s="59"/>
      <c r="H18" s="59"/>
      <c r="I18" s="59"/>
    </row>
    <row r="19" spans="1:9" s="4" customFormat="1" ht="38.25" customHeight="1" thickBot="1">
      <c r="A19" s="241"/>
      <c r="B19" s="291" t="s">
        <v>119</v>
      </c>
      <c r="C19" s="291"/>
      <c r="D19" s="291"/>
      <c r="E19" s="292"/>
      <c r="F19" s="250"/>
      <c r="G19" s="94"/>
      <c r="H19" s="94"/>
      <c r="I19" s="94"/>
    </row>
    <row r="20" spans="1:6" ht="12.75" customHeight="1" thickBot="1" thickTop="1">
      <c r="A20" s="239"/>
      <c r="B20" s="281" t="s">
        <v>146</v>
      </c>
      <c r="C20" s="294" t="s">
        <v>147</v>
      </c>
      <c r="D20" s="277" t="s">
        <v>69</v>
      </c>
      <c r="F20" s="239"/>
    </row>
    <row r="21" spans="1:6" ht="14.25" thickBot="1" thickTop="1">
      <c r="A21" s="239"/>
      <c r="B21" s="281"/>
      <c r="C21" s="294"/>
      <c r="D21" s="277"/>
      <c r="F21" s="239"/>
    </row>
    <row r="22" spans="1:6" ht="14.25" thickBot="1" thickTop="1">
      <c r="A22" s="239"/>
      <c r="B22" s="281"/>
      <c r="C22" s="293" t="s">
        <v>148</v>
      </c>
      <c r="D22" s="277" t="s">
        <v>68</v>
      </c>
      <c r="F22" s="239"/>
    </row>
    <row r="23" spans="1:6" ht="14.25" thickBot="1" thickTop="1">
      <c r="A23" s="239"/>
      <c r="B23" s="281"/>
      <c r="C23" s="293"/>
      <c r="D23" s="277"/>
      <c r="F23" s="239"/>
    </row>
    <row r="24" spans="1:7" ht="12.75" customHeight="1" thickTop="1">
      <c r="A24" s="239"/>
      <c r="B24" s="279" t="s">
        <v>76</v>
      </c>
      <c r="C24" s="279"/>
      <c r="D24" s="279"/>
      <c r="E24" s="279"/>
      <c r="F24" s="251"/>
      <c r="G24" s="112"/>
    </row>
    <row r="25" spans="1:7" ht="12.75">
      <c r="A25" s="239"/>
      <c r="B25" s="279"/>
      <c r="C25" s="279"/>
      <c r="D25" s="279"/>
      <c r="E25" s="279"/>
      <c r="F25" s="251"/>
      <c r="G25" s="112"/>
    </row>
    <row r="26" spans="1:7" ht="15.75" thickBot="1">
      <c r="A26" s="239"/>
      <c r="B26" s="52" t="s">
        <v>85</v>
      </c>
      <c r="C26" s="56"/>
      <c r="D26" s="56"/>
      <c r="E26" s="101"/>
      <c r="F26" s="252"/>
      <c r="G26" s="56"/>
    </row>
    <row r="27" spans="1:9" s="4" customFormat="1" ht="28.5" customHeight="1">
      <c r="A27" s="241"/>
      <c r="B27" s="114"/>
      <c r="C27" s="115" t="s">
        <v>61</v>
      </c>
      <c r="D27" s="116" t="s">
        <v>164</v>
      </c>
      <c r="F27" s="253"/>
      <c r="G27" s="77"/>
      <c r="H27" s="77"/>
      <c r="I27" s="77"/>
    </row>
    <row r="28" spans="1:9" s="4" customFormat="1" ht="23.25" customHeight="1">
      <c r="A28" s="241"/>
      <c r="B28" s="117"/>
      <c r="C28" s="113" t="s">
        <v>92</v>
      </c>
      <c r="D28" s="118" t="s">
        <v>93</v>
      </c>
      <c r="F28" s="254"/>
      <c r="G28" s="69"/>
      <c r="H28" s="69"/>
      <c r="I28" s="70"/>
    </row>
    <row r="29" spans="1:9" s="4" customFormat="1" ht="30.75" customHeight="1" thickBot="1">
      <c r="A29" s="241"/>
      <c r="B29" s="119"/>
      <c r="C29" s="120" t="s">
        <v>62</v>
      </c>
      <c r="D29" s="121" t="s">
        <v>91</v>
      </c>
      <c r="F29" s="253"/>
      <c r="G29" s="77"/>
      <c r="H29" s="77"/>
      <c r="I29" s="77"/>
    </row>
    <row r="30" spans="1:9" s="4" customFormat="1" ht="34.5" customHeight="1">
      <c r="A30" s="241"/>
      <c r="B30" s="278" t="s">
        <v>165</v>
      </c>
      <c r="C30" s="278"/>
      <c r="D30" s="278"/>
      <c r="E30" s="102"/>
      <c r="F30" s="255"/>
      <c r="G30" s="91"/>
      <c r="H30" s="91"/>
      <c r="I30" s="91"/>
    </row>
    <row r="31" spans="1:6" ht="12.75">
      <c r="A31" s="239"/>
      <c r="B31">
        <v>1</v>
      </c>
      <c r="C31" s="1" t="s">
        <v>103</v>
      </c>
      <c r="F31" s="239"/>
    </row>
    <row r="32" spans="1:6" ht="12.75">
      <c r="A32" s="239"/>
      <c r="B32">
        <v>2</v>
      </c>
      <c r="C32" s="1" t="s">
        <v>104</v>
      </c>
      <c r="F32" s="239"/>
    </row>
    <row r="33" spans="1:6" ht="12.75">
      <c r="A33" s="239"/>
      <c r="B33">
        <v>3</v>
      </c>
      <c r="C33" s="1" t="s">
        <v>106</v>
      </c>
      <c r="F33" s="239"/>
    </row>
    <row r="34" spans="1:6" ht="12.75">
      <c r="A34" s="239"/>
      <c r="B34">
        <v>4</v>
      </c>
      <c r="C34" s="1" t="s">
        <v>105</v>
      </c>
      <c r="F34" s="239"/>
    </row>
    <row r="35" spans="1:6" ht="12.75">
      <c r="A35" s="239"/>
      <c r="B35">
        <v>5</v>
      </c>
      <c r="C35" s="1" t="s">
        <v>107</v>
      </c>
      <c r="F35" s="239"/>
    </row>
    <row r="36" spans="1:6" ht="32.25" customHeight="1">
      <c r="A36" s="239"/>
      <c r="C36" s="277" t="s">
        <v>167</v>
      </c>
      <c r="D36" s="277"/>
      <c r="F36" s="239"/>
    </row>
    <row r="37" spans="1:9" ht="12.75">
      <c r="A37" s="239"/>
      <c r="B37" s="277" t="s">
        <v>116</v>
      </c>
      <c r="C37" s="277"/>
      <c r="D37" s="277"/>
      <c r="E37" s="277"/>
      <c r="F37" s="254"/>
      <c r="G37" s="69"/>
      <c r="H37" s="69"/>
      <c r="I37" s="69"/>
    </row>
    <row r="38" spans="1:9" ht="12.75">
      <c r="A38" s="239"/>
      <c r="B38" s="277"/>
      <c r="C38" s="277"/>
      <c r="D38" s="277"/>
      <c r="E38" s="277"/>
      <c r="F38" s="254"/>
      <c r="G38" s="69"/>
      <c r="H38" s="69"/>
      <c r="I38" s="69"/>
    </row>
    <row r="39" spans="1:8" ht="19.5" customHeight="1">
      <c r="A39" s="239"/>
      <c r="B39" s="124" t="s">
        <v>149</v>
      </c>
      <c r="C39" s="282" t="s">
        <v>156</v>
      </c>
      <c r="D39" s="283"/>
      <c r="E39" s="283"/>
      <c r="F39" s="256"/>
      <c r="G39" s="122"/>
      <c r="H39" s="122"/>
    </row>
    <row r="40" spans="1:9" ht="28.5" customHeight="1">
      <c r="A40" s="239"/>
      <c r="B40" s="126" t="s">
        <v>152</v>
      </c>
      <c r="C40" s="285" t="s">
        <v>150</v>
      </c>
      <c r="D40" s="286"/>
      <c r="E40" s="286"/>
      <c r="F40" s="257"/>
      <c r="G40" s="123"/>
      <c r="H40" s="123"/>
      <c r="I40" s="123"/>
    </row>
    <row r="41" spans="1:9" ht="30" customHeight="1">
      <c r="A41" s="239"/>
      <c r="B41" s="125" t="s">
        <v>118</v>
      </c>
      <c r="C41" s="287" t="s">
        <v>157</v>
      </c>
      <c r="D41" s="288"/>
      <c r="E41" s="288"/>
      <c r="F41" s="257"/>
      <c r="G41" s="123"/>
      <c r="H41" s="123"/>
      <c r="I41" s="123"/>
    </row>
    <row r="42" spans="1:9" ht="34.5" customHeight="1">
      <c r="A42" s="239"/>
      <c r="B42" s="127" t="s">
        <v>111</v>
      </c>
      <c r="C42" s="271" t="s">
        <v>151</v>
      </c>
      <c r="D42" s="272"/>
      <c r="E42" s="272"/>
      <c r="F42" s="257"/>
      <c r="G42" s="123"/>
      <c r="H42" s="123"/>
      <c r="I42" s="123"/>
    </row>
    <row r="43" spans="1:6" ht="12.75">
      <c r="A43" s="239"/>
      <c r="B43" s="267"/>
      <c r="C43" s="267"/>
      <c r="D43" s="267"/>
      <c r="E43" s="268"/>
      <c r="F43" s="239"/>
    </row>
    <row r="44" spans="1:6" ht="36" customHeight="1">
      <c r="A44" s="239"/>
      <c r="B44" s="269" t="s">
        <v>153</v>
      </c>
      <c r="C44" s="269"/>
      <c r="D44" s="269"/>
      <c r="E44" s="270"/>
      <c r="F44" s="239"/>
    </row>
    <row r="45" spans="1:6" ht="12.75">
      <c r="A45" s="239"/>
      <c r="F45" s="239"/>
    </row>
    <row r="46" spans="1:9" ht="21.75" customHeight="1">
      <c r="A46" s="239"/>
      <c r="F46" s="251"/>
      <c r="G46" s="112"/>
      <c r="H46" s="112"/>
      <c r="I46" s="112"/>
    </row>
    <row r="47" spans="1:9" ht="12.75" hidden="1">
      <c r="A47" s="239"/>
      <c r="B47" s="112"/>
      <c r="C47" s="112"/>
      <c r="D47" s="112"/>
      <c r="E47" s="112"/>
      <c r="F47" s="251"/>
      <c r="G47" s="112"/>
      <c r="H47" s="112"/>
      <c r="I47" s="112"/>
    </row>
    <row r="48" spans="1:9" ht="48.75" customHeight="1">
      <c r="A48" s="239"/>
      <c r="B48" s="280" t="s">
        <v>154</v>
      </c>
      <c r="C48" s="280"/>
      <c r="D48" s="280"/>
      <c r="E48" s="280"/>
      <c r="F48" s="251"/>
      <c r="G48" s="112"/>
      <c r="H48" s="112"/>
      <c r="I48" s="112"/>
    </row>
    <row r="49" spans="2:9" ht="12.75">
      <c r="B49" s="112"/>
      <c r="C49" s="112"/>
      <c r="D49" s="112"/>
      <c r="E49" s="112"/>
      <c r="F49" s="236"/>
      <c r="G49" s="112"/>
      <c r="H49" s="112"/>
      <c r="I49" s="112"/>
    </row>
    <row r="50" spans="2:9" ht="12.75">
      <c r="B50" s="112"/>
      <c r="C50" s="112"/>
      <c r="D50" s="112"/>
      <c r="E50" s="112"/>
      <c r="F50" s="236"/>
      <c r="G50" s="112"/>
      <c r="H50" s="112"/>
      <c r="I50" s="112"/>
    </row>
    <row r="51" ht="12.75">
      <c r="F51" s="237"/>
    </row>
    <row r="52" ht="12.75">
      <c r="F52" s="237"/>
    </row>
    <row r="53" ht="12.75">
      <c r="F53" s="237"/>
    </row>
    <row r="54" ht="12.75">
      <c r="F54" s="237"/>
    </row>
    <row r="55" ht="12.75">
      <c r="F55" s="237"/>
    </row>
    <row r="56" ht="12.75">
      <c r="F56" s="237"/>
    </row>
    <row r="57" ht="12.75">
      <c r="F57" s="237"/>
    </row>
    <row r="58" ht="12.75">
      <c r="F58" s="237"/>
    </row>
    <row r="59" ht="12.75">
      <c r="F59" s="237"/>
    </row>
    <row r="60" ht="12.75">
      <c r="F60" s="237"/>
    </row>
    <row r="61" ht="12.75">
      <c r="F61" s="237"/>
    </row>
    <row r="62" ht="12.75">
      <c r="F62" s="237"/>
    </row>
    <row r="63" ht="12.75">
      <c r="F63" s="237"/>
    </row>
    <row r="64" ht="12.75">
      <c r="F64" s="237"/>
    </row>
    <row r="65" ht="12.75">
      <c r="F65" s="237"/>
    </row>
    <row r="66" ht="12.75">
      <c r="F66" s="237"/>
    </row>
    <row r="67" ht="12.75">
      <c r="F67" s="237"/>
    </row>
    <row r="68" ht="12.75">
      <c r="F68" s="237"/>
    </row>
    <row r="69" ht="12.75">
      <c r="F69" s="237"/>
    </row>
    <row r="70" ht="12.75">
      <c r="F70" s="237"/>
    </row>
    <row r="71" ht="12.75">
      <c r="F71" s="237"/>
    </row>
    <row r="72" ht="12.75">
      <c r="F72" s="237"/>
    </row>
    <row r="73" ht="12.75">
      <c r="F73" s="237"/>
    </row>
    <row r="74" ht="12.75">
      <c r="F74" s="237"/>
    </row>
    <row r="75" ht="12.75">
      <c r="F75" s="237"/>
    </row>
    <row r="76" ht="12.75">
      <c r="F76" s="237"/>
    </row>
    <row r="77" ht="12.75">
      <c r="F77" s="237"/>
    </row>
    <row r="78" ht="12.75">
      <c r="F78" s="237"/>
    </row>
    <row r="79" ht="12.75">
      <c r="F79" s="237"/>
    </row>
    <row r="80" ht="12.75">
      <c r="F80" s="237"/>
    </row>
    <row r="81" ht="12.75">
      <c r="F81" s="237"/>
    </row>
    <row r="82" ht="12.75">
      <c r="F82" s="237"/>
    </row>
    <row r="83" ht="12.75">
      <c r="F83" s="237"/>
    </row>
    <row r="84" ht="12.75">
      <c r="F84" s="237"/>
    </row>
    <row r="85" ht="12.75">
      <c r="F85" s="237"/>
    </row>
    <row r="86" ht="12.75">
      <c r="F86" s="237"/>
    </row>
    <row r="87" ht="12.75">
      <c r="F87" s="237"/>
    </row>
    <row r="88" ht="12.75">
      <c r="F88" s="237"/>
    </row>
    <row r="89" ht="12.75">
      <c r="F89" s="237"/>
    </row>
    <row r="90" ht="12.75">
      <c r="F90" s="237"/>
    </row>
    <row r="91" ht="12.75">
      <c r="F91" s="237"/>
    </row>
    <row r="92" ht="12.75">
      <c r="F92" s="237"/>
    </row>
    <row r="93" ht="12.75">
      <c r="F93" s="237"/>
    </row>
    <row r="94" ht="12.75">
      <c r="F94" s="237"/>
    </row>
    <row r="95" ht="12.75">
      <c r="F95" s="237"/>
    </row>
    <row r="96" ht="12.75">
      <c r="F96" s="237"/>
    </row>
    <row r="97" ht="12.75">
      <c r="F97" s="237"/>
    </row>
    <row r="98" ht="12.75">
      <c r="F98" s="237"/>
    </row>
    <row r="99" ht="12.75">
      <c r="F99" s="237"/>
    </row>
    <row r="100" ht="12.75">
      <c r="F100" s="237"/>
    </row>
    <row r="101" ht="12.75">
      <c r="F101" s="237"/>
    </row>
    <row r="102" ht="12.75">
      <c r="F102" s="237"/>
    </row>
    <row r="103" ht="12.75">
      <c r="F103" s="237"/>
    </row>
    <row r="104" ht="12.75">
      <c r="F104" s="237"/>
    </row>
    <row r="105" ht="12.75">
      <c r="F105" s="237"/>
    </row>
    <row r="106" ht="12.75">
      <c r="F106" s="237"/>
    </row>
    <row r="107" ht="12.75">
      <c r="F107" s="237"/>
    </row>
    <row r="108" ht="12.75">
      <c r="F108" s="237"/>
    </row>
    <row r="109" ht="12.75">
      <c r="F109" s="237"/>
    </row>
    <row r="110" ht="12.75">
      <c r="F110" s="237"/>
    </row>
    <row r="111" ht="12.75">
      <c r="F111" s="237"/>
    </row>
    <row r="112" ht="12.75">
      <c r="F112" s="237"/>
    </row>
    <row r="113" ht="12.75">
      <c r="F113" s="237"/>
    </row>
    <row r="114" ht="12.75">
      <c r="F114" s="237"/>
    </row>
    <row r="115" ht="12.75">
      <c r="F115" s="237"/>
    </row>
    <row r="116" ht="12.75">
      <c r="F116" s="237"/>
    </row>
    <row r="117" ht="12.75">
      <c r="F117" s="237"/>
    </row>
    <row r="118" ht="12.75">
      <c r="F118" s="237"/>
    </row>
    <row r="119" ht="12.75">
      <c r="F119" s="237"/>
    </row>
    <row r="120" ht="12.75">
      <c r="F120" s="237"/>
    </row>
    <row r="121" ht="12.75">
      <c r="F121" s="237"/>
    </row>
    <row r="122" ht="12.75">
      <c r="F122" s="237"/>
    </row>
    <row r="123" ht="12.75">
      <c r="F123" s="237"/>
    </row>
    <row r="124" ht="12.75">
      <c r="F124" s="237"/>
    </row>
    <row r="125" ht="12.75">
      <c r="F125" s="237"/>
    </row>
    <row r="126" ht="12.75">
      <c r="F126" s="237"/>
    </row>
    <row r="127" ht="12.75">
      <c r="F127" s="237"/>
    </row>
    <row r="128" ht="12.75">
      <c r="F128" s="237"/>
    </row>
    <row r="129" ht="12.75">
      <c r="F129" s="237"/>
    </row>
    <row r="130" ht="12.75">
      <c r="F130" s="237"/>
    </row>
    <row r="131" ht="12.75">
      <c r="F131" s="237"/>
    </row>
    <row r="132" ht="12.75">
      <c r="F132" s="237"/>
    </row>
    <row r="133" ht="12.75">
      <c r="F133" s="237"/>
    </row>
    <row r="134" ht="12.75">
      <c r="F134" s="237"/>
    </row>
    <row r="135" ht="12.75">
      <c r="F135" s="237"/>
    </row>
    <row r="136" ht="12.75">
      <c r="F136" s="237"/>
    </row>
    <row r="137" ht="12.75">
      <c r="F137" s="237"/>
    </row>
    <row r="138" ht="12.75">
      <c r="F138" s="237"/>
    </row>
    <row r="139" ht="12.75">
      <c r="F139" s="237"/>
    </row>
    <row r="140" ht="12.75">
      <c r="F140" s="237"/>
    </row>
    <row r="141" ht="12.75">
      <c r="F141" s="237"/>
    </row>
    <row r="142" ht="12.75">
      <c r="F142" s="237"/>
    </row>
    <row r="143" ht="12.75">
      <c r="F143" s="237"/>
    </row>
    <row r="144" ht="12.75">
      <c r="F144" s="237"/>
    </row>
    <row r="145" ht="12.75">
      <c r="F145" s="237"/>
    </row>
    <row r="146" ht="12.75">
      <c r="F146" s="237"/>
    </row>
    <row r="147" ht="12.75">
      <c r="F147" s="237"/>
    </row>
    <row r="148" ht="12.75">
      <c r="F148" s="237"/>
    </row>
    <row r="149" ht="12.75">
      <c r="F149" s="237"/>
    </row>
    <row r="150" ht="12.75">
      <c r="F150" s="237"/>
    </row>
    <row r="151" ht="12.75">
      <c r="F151" s="237"/>
    </row>
    <row r="152" ht="12.75">
      <c r="F152" s="237"/>
    </row>
    <row r="153" ht="12.75">
      <c r="F153" s="237"/>
    </row>
    <row r="154" ht="12.75">
      <c r="F154" s="237"/>
    </row>
  </sheetData>
  <sheetProtection password="E848" sheet="1" objects="1" scenarios="1"/>
  <mergeCells count="30">
    <mergeCell ref="B6:E6"/>
    <mergeCell ref="B2:E2"/>
    <mergeCell ref="B24:E25"/>
    <mergeCell ref="B19:E19"/>
    <mergeCell ref="C22:C23"/>
    <mergeCell ref="C20:C21"/>
    <mergeCell ref="D20:D21"/>
    <mergeCell ref="C10:E10"/>
    <mergeCell ref="C9:E9"/>
    <mergeCell ref="C15:E15"/>
    <mergeCell ref="B3:E5"/>
    <mergeCell ref="B48:E48"/>
    <mergeCell ref="B20:B23"/>
    <mergeCell ref="B38:E38"/>
    <mergeCell ref="D22:D23"/>
    <mergeCell ref="C39:E39"/>
    <mergeCell ref="C16:E16"/>
    <mergeCell ref="B17:E17"/>
    <mergeCell ref="C40:E40"/>
    <mergeCell ref="C41:E41"/>
    <mergeCell ref="B43:E43"/>
    <mergeCell ref="B44:E44"/>
    <mergeCell ref="C42:E42"/>
    <mergeCell ref="C11:E11"/>
    <mergeCell ref="C12:E12"/>
    <mergeCell ref="C13:E13"/>
    <mergeCell ref="C14:E14"/>
    <mergeCell ref="C36:D36"/>
    <mergeCell ref="B30:D30"/>
    <mergeCell ref="B37:E37"/>
  </mergeCells>
  <hyperlinks>
    <hyperlink ref="C20:C21" location="'from 2011 to date'!A1" display="2011 and newer Caravans"/>
    <hyperlink ref="C22:C23" location="'Up to 2010'!A1" display="2010 or earlier caravans"/>
  </hyperlinks>
  <printOptions/>
  <pageMargins left="0.75" right="0.75" top="1" bottom="1" header="0.5" footer="0.5"/>
  <pageSetup fitToHeight="1" fitToWidth="1" horizontalDpi="600" verticalDpi="600" orientation="portrait" paperSize="9" scale="5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197"/>
  <sheetViews>
    <sheetView showGridLines="0" showRowColHeaders="0" zoomScale="75" zoomScaleNormal="75" zoomScalePageLayoutView="0" workbookViewId="0" topLeftCell="A13">
      <selection activeCell="A94" sqref="A94"/>
    </sheetView>
  </sheetViews>
  <sheetFormatPr defaultColWidth="9.140625" defaultRowHeight="12.75"/>
  <cols>
    <col min="1" max="2" width="9.140625" style="4" customWidth="1"/>
    <col min="3" max="3" width="39.421875" style="4" customWidth="1"/>
    <col min="4" max="4" width="15.28125" style="20" customWidth="1"/>
    <col min="5" max="5" width="24.57421875" style="20" customWidth="1"/>
    <col min="6" max="6" width="25.7109375" style="5" customWidth="1"/>
    <col min="7" max="7" width="2.28125" style="43" customWidth="1"/>
    <col min="8" max="8" width="20.00390625" style="4" customWidth="1"/>
    <col min="9" max="9" width="10.28125" style="5" customWidth="1"/>
    <col min="10" max="10" width="24.421875" style="4" customWidth="1"/>
    <col min="11" max="11" width="1.8515625" style="159" customWidth="1"/>
    <col min="12" max="16384" width="9.140625" style="4" customWidth="1"/>
  </cols>
  <sheetData>
    <row r="1" spans="4:9" ht="167.25" customHeight="1">
      <c r="D1" s="298" t="s">
        <v>168</v>
      </c>
      <c r="E1" s="299"/>
      <c r="F1" s="299"/>
      <c r="G1" s="299"/>
      <c r="H1" s="299"/>
      <c r="I1" s="299"/>
    </row>
    <row r="2" spans="2:10" ht="36" customHeight="1" thickBot="1">
      <c r="B2" s="300" t="s">
        <v>87</v>
      </c>
      <c r="C2" s="300"/>
      <c r="D2" s="300"/>
      <c r="E2" s="300"/>
      <c r="F2" s="300"/>
      <c r="G2" s="157"/>
      <c r="H2" s="300" t="s">
        <v>155</v>
      </c>
      <c r="I2" s="300"/>
      <c r="J2" s="300"/>
    </row>
    <row r="3" spans="2:7" ht="18" customHeight="1">
      <c r="B3" s="302" t="s">
        <v>122</v>
      </c>
      <c r="C3" s="7" t="s">
        <v>14</v>
      </c>
      <c r="D3" s="29">
        <v>1000</v>
      </c>
      <c r="E3" s="24" t="str">
        <f>IF(D3=0,"Weight Required","OK")</f>
        <v>OK</v>
      </c>
      <c r="F3" s="47" t="s">
        <v>108</v>
      </c>
      <c r="G3" s="133"/>
    </row>
    <row r="4" spans="2:7" ht="18" customHeight="1">
      <c r="B4" s="302"/>
      <c r="C4" s="8" t="s">
        <v>117</v>
      </c>
      <c r="D4" s="28">
        <f>SUM(D5-D3)</f>
        <v>200</v>
      </c>
      <c r="E4" s="54"/>
      <c r="F4" s="17" t="s">
        <v>37</v>
      </c>
      <c r="G4" s="133"/>
    </row>
    <row r="5" spans="2:7" ht="18.75" customHeight="1" thickBot="1">
      <c r="B5" s="302"/>
      <c r="C5" s="10" t="s">
        <v>11</v>
      </c>
      <c r="D5" s="30">
        <v>1200</v>
      </c>
      <c r="E5" s="25" t="str">
        <f>IF(D5=0,"Weight Required","OK")</f>
        <v>OK</v>
      </c>
      <c r="F5" s="48" t="s">
        <v>108</v>
      </c>
      <c r="G5" s="133"/>
    </row>
    <row r="6" spans="3:7" ht="14.25">
      <c r="C6" s="9"/>
      <c r="D6" s="46"/>
      <c r="E6" s="58"/>
      <c r="F6" s="18"/>
      <c r="G6" s="133"/>
    </row>
    <row r="7" spans="2:5" ht="15" customHeight="1">
      <c r="B7" s="305" t="s">
        <v>83</v>
      </c>
      <c r="C7" s="15" t="s">
        <v>133</v>
      </c>
      <c r="E7" s="4"/>
    </row>
    <row r="8" spans="2:10" ht="14.25" customHeight="1">
      <c r="B8" s="305"/>
      <c r="C8" s="4" t="s">
        <v>27</v>
      </c>
      <c r="D8" s="31">
        <v>4</v>
      </c>
      <c r="F8" s="71"/>
      <c r="H8" s="315" t="s">
        <v>86</v>
      </c>
      <c r="I8" s="315"/>
      <c r="J8" s="315"/>
    </row>
    <row r="9" spans="2:10" ht="16.5" customHeight="1">
      <c r="B9" s="38"/>
      <c r="C9" s="4" t="s">
        <v>134</v>
      </c>
      <c r="D9" s="31">
        <v>16.4</v>
      </c>
      <c r="H9" s="303" t="s">
        <v>54</v>
      </c>
      <c r="I9" s="303"/>
      <c r="J9" s="303"/>
    </row>
    <row r="10" spans="2:10" ht="15.75">
      <c r="B10" s="38"/>
      <c r="C10" s="4" t="s">
        <v>73</v>
      </c>
      <c r="D10" s="31">
        <v>9</v>
      </c>
      <c r="H10" s="316" t="s">
        <v>74</v>
      </c>
      <c r="I10" s="316"/>
      <c r="J10" s="316"/>
    </row>
    <row r="11" spans="2:10" ht="15.75">
      <c r="B11" s="38"/>
      <c r="C11" s="4" t="s">
        <v>71</v>
      </c>
      <c r="D11" s="31">
        <v>0</v>
      </c>
      <c r="H11" s="316"/>
      <c r="I11" s="316"/>
      <c r="J11" s="316"/>
    </row>
    <row r="12" spans="2:10" ht="15.75">
      <c r="B12" s="38"/>
      <c r="C12" s="4" t="s">
        <v>29</v>
      </c>
      <c r="D12" s="31">
        <v>2</v>
      </c>
      <c r="H12" s="316"/>
      <c r="I12" s="316"/>
      <c r="J12" s="316"/>
    </row>
    <row r="13" spans="2:10" ht="15.75">
      <c r="B13" s="38"/>
      <c r="C13" s="4" t="s">
        <v>72</v>
      </c>
      <c r="D13" s="31">
        <v>0</v>
      </c>
      <c r="H13" s="316"/>
      <c r="I13" s="316"/>
      <c r="J13" s="316"/>
    </row>
    <row r="14" spans="2:10" ht="16.5" thickBot="1">
      <c r="B14" s="38"/>
      <c r="C14" s="4" t="s">
        <v>3</v>
      </c>
      <c r="D14" s="31">
        <v>1.8</v>
      </c>
      <c r="H14" s="310" t="s">
        <v>86</v>
      </c>
      <c r="I14" s="310"/>
      <c r="J14" s="310"/>
    </row>
    <row r="15" spans="2:10" ht="16.5" thickBot="1">
      <c r="B15" s="38"/>
      <c r="C15" s="14" t="s">
        <v>34</v>
      </c>
      <c r="D15" s="199">
        <f>SUM(D8:D14)</f>
        <v>33.199999999999996</v>
      </c>
      <c r="F15" s="42"/>
      <c r="G15" s="135"/>
      <c r="H15" s="319" t="s">
        <v>90</v>
      </c>
      <c r="I15" s="319"/>
      <c r="J15" s="319"/>
    </row>
    <row r="16" spans="1:10" ht="9" customHeight="1">
      <c r="A16" s="159"/>
      <c r="B16" s="165"/>
      <c r="C16" s="159"/>
      <c r="D16" s="159"/>
      <c r="E16" s="159"/>
      <c r="F16" s="166"/>
      <c r="G16" s="158"/>
      <c r="H16" s="159"/>
      <c r="I16" s="162"/>
      <c r="J16" s="159"/>
    </row>
    <row r="17" spans="2:10" ht="15" customHeight="1">
      <c r="B17" s="40" t="s">
        <v>82</v>
      </c>
      <c r="C17" s="3" t="s">
        <v>98</v>
      </c>
      <c r="D17" s="46"/>
      <c r="E17" s="304" t="s">
        <v>96</v>
      </c>
      <c r="F17" s="304"/>
      <c r="G17" s="136"/>
      <c r="H17" s="61"/>
      <c r="I17" s="19"/>
      <c r="J17" s="19"/>
    </row>
    <row r="18" spans="2:10" ht="18">
      <c r="B18" s="41"/>
      <c r="C18" s="35" t="s">
        <v>81</v>
      </c>
      <c r="D18" s="55"/>
      <c r="E18" s="304"/>
      <c r="F18" s="304"/>
      <c r="G18" s="136"/>
      <c r="H18" s="61"/>
      <c r="I18" s="19"/>
      <c r="J18" s="19"/>
    </row>
    <row r="19" spans="2:9" ht="12.75" customHeight="1">
      <c r="B19" s="41"/>
      <c r="C19" s="36" t="s">
        <v>19</v>
      </c>
      <c r="D19" s="55"/>
      <c r="E19" s="304"/>
      <c r="F19" s="304"/>
      <c r="G19" s="136"/>
      <c r="H19" s="61"/>
      <c r="I19" s="4"/>
    </row>
    <row r="20" spans="2:9" ht="18">
      <c r="B20" s="41"/>
      <c r="C20" s="33" t="s">
        <v>25</v>
      </c>
      <c r="D20" s="55"/>
      <c r="E20" s="304"/>
      <c r="F20" s="304"/>
      <c r="G20" s="136"/>
      <c r="H20" s="61"/>
      <c r="I20" s="4"/>
    </row>
    <row r="21" spans="2:9" ht="18">
      <c r="B21" s="41"/>
      <c r="C21" s="33" t="s">
        <v>23</v>
      </c>
      <c r="D21" s="55"/>
      <c r="E21" s="304"/>
      <c r="F21" s="304"/>
      <c r="G21" s="136"/>
      <c r="H21" s="61"/>
      <c r="I21" s="4"/>
    </row>
    <row r="22" spans="2:8" ht="18">
      <c r="B22" s="41"/>
      <c r="C22" s="33" t="s">
        <v>24</v>
      </c>
      <c r="D22" s="55"/>
      <c r="E22" s="304"/>
      <c r="F22" s="304"/>
      <c r="G22" s="136"/>
      <c r="H22" s="61"/>
    </row>
    <row r="23" spans="2:8" ht="18">
      <c r="B23" s="41"/>
      <c r="C23" s="33" t="s">
        <v>22</v>
      </c>
      <c r="D23" s="55"/>
      <c r="E23" s="304"/>
      <c r="F23" s="304"/>
      <c r="G23" s="136"/>
      <c r="H23" s="61"/>
    </row>
    <row r="24" spans="3:8" ht="14.25">
      <c r="C24" s="33" t="s">
        <v>26</v>
      </c>
      <c r="D24" s="55"/>
      <c r="E24" s="304"/>
      <c r="F24" s="304"/>
      <c r="G24" s="136"/>
      <c r="H24" s="61"/>
    </row>
    <row r="25" spans="2:8" ht="18">
      <c r="B25" s="41"/>
      <c r="C25" s="33" t="s">
        <v>63</v>
      </c>
      <c r="D25" s="55"/>
      <c r="E25" s="304"/>
      <c r="F25" s="304"/>
      <c r="G25" s="136"/>
      <c r="H25" s="61"/>
    </row>
    <row r="26" spans="2:9" ht="13.5" customHeight="1">
      <c r="B26" s="41"/>
      <c r="C26" s="306" t="s">
        <v>38</v>
      </c>
      <c r="D26" s="55"/>
      <c r="E26" s="304"/>
      <c r="F26" s="304"/>
      <c r="I26" s="12"/>
    </row>
    <row r="27" spans="2:10" ht="17.25" customHeight="1">
      <c r="B27" s="41"/>
      <c r="C27" s="306"/>
      <c r="D27" s="32">
        <v>35</v>
      </c>
      <c r="E27" s="81" t="str">
        <f>IF(D27=0,"Add weight as required","OK")</f>
        <v>OK</v>
      </c>
      <c r="G27" s="168"/>
      <c r="H27" s="318" t="str">
        <f>IF(D27=0,"No Dealer fit Options","OK")</f>
        <v>OK</v>
      </c>
      <c r="I27" s="318"/>
      <c r="J27" s="318"/>
    </row>
    <row r="28" spans="1:10" ht="9.75" customHeight="1">
      <c r="A28" s="159"/>
      <c r="B28" s="170"/>
      <c r="C28" s="161"/>
      <c r="D28" s="159"/>
      <c r="E28" s="171"/>
      <c r="F28" s="159"/>
      <c r="G28" s="159"/>
      <c r="H28" s="159"/>
      <c r="I28" s="166"/>
      <c r="J28" s="159"/>
    </row>
    <row r="29" spans="2:10" ht="15" customHeight="1">
      <c r="B29" s="40" t="s">
        <v>82</v>
      </c>
      <c r="C29" s="2" t="s">
        <v>97</v>
      </c>
      <c r="D29" s="21"/>
      <c r="E29" s="19"/>
      <c r="F29" s="19"/>
      <c r="G29" s="169"/>
      <c r="H29" s="317" t="s">
        <v>95</v>
      </c>
      <c r="I29" s="317"/>
      <c r="J29" s="317"/>
    </row>
    <row r="30" spans="2:10" ht="18">
      <c r="B30" s="41"/>
      <c r="C30" s="33" t="s">
        <v>21</v>
      </c>
      <c r="D30" s="31">
        <v>30</v>
      </c>
      <c r="E30" s="68" t="str">
        <f>IF(D30=0,"Add Weight as Required","OK")</f>
        <v>OK</v>
      </c>
      <c r="H30" s="23" t="s">
        <v>48</v>
      </c>
      <c r="J30" s="19"/>
    </row>
    <row r="31" spans="2:9" ht="18">
      <c r="B31" s="41"/>
      <c r="C31" s="33" t="s">
        <v>15</v>
      </c>
      <c r="D31" s="31">
        <v>11</v>
      </c>
      <c r="E31" s="68" t="str">
        <f>IF(D31=0,"Add Weight as Required","OK")</f>
        <v>OK</v>
      </c>
      <c r="G31" s="137"/>
      <c r="H31" s="23" t="s">
        <v>48</v>
      </c>
      <c r="I31" s="4"/>
    </row>
    <row r="32" spans="2:9" ht="18">
      <c r="B32" s="41"/>
      <c r="C32" s="75" t="s">
        <v>41</v>
      </c>
      <c r="D32" s="53" t="s">
        <v>43</v>
      </c>
      <c r="E32" s="68" t="str">
        <f>IF(D32=0,"Add Weight as Required","OK")</f>
        <v>OK</v>
      </c>
      <c r="F32" s="16"/>
      <c r="G32" s="137"/>
      <c r="I32" s="4"/>
    </row>
    <row r="33" spans="2:9" ht="18">
      <c r="B33" s="41"/>
      <c r="C33" s="14" t="s">
        <v>34</v>
      </c>
      <c r="D33" s="312" t="str">
        <f>IF(F33=0,"No Extras","OK")</f>
        <v>OK</v>
      </c>
      <c r="E33" s="312"/>
      <c r="F33" s="26">
        <f>SUM(D30:D32)</f>
        <v>41</v>
      </c>
      <c r="H33" s="4" t="s">
        <v>37</v>
      </c>
      <c r="I33" s="4"/>
    </row>
    <row r="34" spans="1:10" ht="9.75" customHeight="1">
      <c r="A34" s="159"/>
      <c r="B34" s="170"/>
      <c r="C34" s="161"/>
      <c r="D34" s="164"/>
      <c r="E34" s="164"/>
      <c r="F34" s="174"/>
      <c r="G34" s="159"/>
      <c r="H34" s="159"/>
      <c r="I34" s="159"/>
      <c r="J34" s="159"/>
    </row>
    <row r="35" spans="2:5" ht="19.5" customHeight="1">
      <c r="B35" s="40" t="s">
        <v>82</v>
      </c>
      <c r="C35" s="2" t="s">
        <v>56</v>
      </c>
      <c r="D35" s="21"/>
      <c r="E35" s="21"/>
    </row>
    <row r="36" spans="2:10" ht="30" customHeight="1">
      <c r="B36" s="41"/>
      <c r="C36" s="22" t="s">
        <v>20</v>
      </c>
      <c r="D36" s="44">
        <v>-9</v>
      </c>
      <c r="E36" s="79" t="str">
        <f>IF(D36&gt;0,"must be negative figure","OK")</f>
        <v>OK</v>
      </c>
      <c r="F36" s="303" t="s">
        <v>89</v>
      </c>
      <c r="H36" s="313" t="s">
        <v>75</v>
      </c>
      <c r="I36" s="313"/>
      <c r="J36" s="313"/>
    </row>
    <row r="37" spans="2:11" s="88" customFormat="1" ht="15.75" customHeight="1">
      <c r="B37" s="83"/>
      <c r="C37" s="84" t="s">
        <v>129</v>
      </c>
      <c r="D37" s="85">
        <v>0</v>
      </c>
      <c r="E37" s="86" t="str">
        <f>IF(D37=0,"Add Weight","OK")</f>
        <v>Add Weight</v>
      </c>
      <c r="F37" s="303"/>
      <c r="G37" s="138"/>
      <c r="H37" s="87"/>
      <c r="K37" s="167"/>
    </row>
    <row r="38" spans="2:10" ht="28.5" customHeight="1">
      <c r="B38" s="41"/>
      <c r="C38" s="45" t="s">
        <v>60</v>
      </c>
      <c r="D38" s="44">
        <v>-7</v>
      </c>
      <c r="E38" s="80" t="str">
        <f>IF(D38&gt;0,"must be negative figure","OK")</f>
        <v>OK</v>
      </c>
      <c r="F38" s="49" t="s">
        <v>54</v>
      </c>
      <c r="H38" s="313" t="s">
        <v>132</v>
      </c>
      <c r="I38" s="313"/>
      <c r="J38" s="313"/>
    </row>
    <row r="39" spans="2:10" ht="18">
      <c r="B39" s="41"/>
      <c r="C39" s="4" t="s">
        <v>30</v>
      </c>
      <c r="D39" s="31">
        <v>0</v>
      </c>
      <c r="E39" s="68" t="str">
        <f aca="true" t="shared" si="0" ref="E39:E46">IF(D39=0,"Add Weight","OK")</f>
        <v>Add Weight</v>
      </c>
      <c r="G39" s="139"/>
      <c r="H39" s="310" t="s">
        <v>52</v>
      </c>
      <c r="I39" s="310"/>
      <c r="J39" s="310"/>
    </row>
    <row r="40" spans="2:10" ht="18">
      <c r="B40" s="41"/>
      <c r="C40" s="4" t="s">
        <v>28</v>
      </c>
      <c r="D40" s="197">
        <v>25</v>
      </c>
      <c r="E40" s="68" t="str">
        <f>IF(D40=0,"Add Battery Weight","OK")</f>
        <v>OK</v>
      </c>
      <c r="H40" s="310" t="s">
        <v>51</v>
      </c>
      <c r="I40" s="310"/>
      <c r="J40" s="310"/>
    </row>
    <row r="41" spans="2:9" ht="18">
      <c r="B41" s="41"/>
      <c r="C41" s="4" t="s">
        <v>1</v>
      </c>
      <c r="D41" s="197">
        <v>6</v>
      </c>
      <c r="E41" s="68" t="str">
        <f t="shared" si="0"/>
        <v>OK</v>
      </c>
      <c r="F41" s="23"/>
      <c r="G41" s="139"/>
      <c r="H41" s="23"/>
      <c r="I41" s="4"/>
    </row>
    <row r="42" spans="2:9" ht="18">
      <c r="B42" s="41"/>
      <c r="C42" s="4" t="s">
        <v>2</v>
      </c>
      <c r="D42" s="197">
        <v>4.5</v>
      </c>
      <c r="E42" s="68" t="str">
        <f t="shared" si="0"/>
        <v>OK</v>
      </c>
      <c r="F42" s="23"/>
      <c r="G42" s="139"/>
      <c r="H42" s="23"/>
      <c r="I42" s="4"/>
    </row>
    <row r="43" spans="2:10" ht="18">
      <c r="B43" s="41"/>
      <c r="C43" s="4" t="s">
        <v>18</v>
      </c>
      <c r="D43" s="197">
        <v>2.5</v>
      </c>
      <c r="E43" s="68" t="str">
        <f t="shared" si="0"/>
        <v>OK</v>
      </c>
      <c r="G43" s="139"/>
      <c r="H43" s="310" t="s">
        <v>53</v>
      </c>
      <c r="I43" s="310"/>
      <c r="J43" s="310"/>
    </row>
    <row r="44" spans="3:10" ht="27.75" customHeight="1">
      <c r="C44" s="128" t="s">
        <v>57</v>
      </c>
      <c r="D44" s="200">
        <v>3.8</v>
      </c>
      <c r="E44" s="201" t="str">
        <f t="shared" si="0"/>
        <v>OK</v>
      </c>
      <c r="G44" s="139"/>
      <c r="H44" s="314" t="s">
        <v>58</v>
      </c>
      <c r="I44" s="314"/>
      <c r="J44" s="314"/>
    </row>
    <row r="45" spans="2:9" ht="18">
      <c r="B45" s="41"/>
      <c r="C45" s="4" t="s">
        <v>88</v>
      </c>
      <c r="D45" s="31">
        <v>0</v>
      </c>
      <c r="E45" s="68" t="str">
        <f>IF(D45=0,"Add Weight","OK")</f>
        <v>Add Weight</v>
      </c>
      <c r="F45" s="23"/>
      <c r="G45" s="139"/>
      <c r="H45" s="23"/>
      <c r="I45" s="4"/>
    </row>
    <row r="46" spans="2:10" ht="18">
      <c r="B46" s="41"/>
      <c r="C46" s="4" t="s">
        <v>36</v>
      </c>
      <c r="D46" s="31">
        <v>0</v>
      </c>
      <c r="E46" s="68" t="str">
        <f t="shared" si="0"/>
        <v>Add Weight</v>
      </c>
      <c r="H46" s="310" t="s">
        <v>55</v>
      </c>
      <c r="I46" s="310"/>
      <c r="J46" s="310"/>
    </row>
    <row r="47" spans="2:9" ht="18">
      <c r="B47" s="41"/>
      <c r="C47" s="73" t="s">
        <v>41</v>
      </c>
      <c r="D47" s="53" t="s">
        <v>43</v>
      </c>
      <c r="E47" s="68" t="str">
        <f>IF(D47=0,"Add Weight as Required","OK")</f>
        <v>OK</v>
      </c>
      <c r="F47" s="13"/>
      <c r="G47" s="137"/>
      <c r="I47" s="4"/>
    </row>
    <row r="48" spans="2:9" ht="29.25" customHeight="1">
      <c r="B48" s="41"/>
      <c r="C48" s="50" t="s">
        <v>34</v>
      </c>
      <c r="D48" s="307" t="str">
        <f>IF(F48=0,"Weight Required","OK")</f>
        <v>OK</v>
      </c>
      <c r="E48" s="307"/>
      <c r="F48" s="26">
        <f>SUM(D36:D47)</f>
        <v>25.8</v>
      </c>
      <c r="G48" s="137"/>
      <c r="H48" s="4" t="s">
        <v>37</v>
      </c>
      <c r="I48" s="4"/>
    </row>
    <row r="49" spans="1:10" ht="11.25" customHeight="1">
      <c r="A49" s="159"/>
      <c r="B49" s="170"/>
      <c r="C49" s="172"/>
      <c r="D49" s="173"/>
      <c r="E49" s="173"/>
      <c r="F49" s="174"/>
      <c r="G49" s="160"/>
      <c r="H49" s="159"/>
      <c r="I49" s="159"/>
      <c r="J49" s="159"/>
    </row>
    <row r="50" spans="2:9" ht="18">
      <c r="B50" s="40" t="s">
        <v>82</v>
      </c>
      <c r="C50" s="2" t="s">
        <v>101</v>
      </c>
      <c r="F50" s="14"/>
      <c r="G50" s="140"/>
      <c r="I50" s="4"/>
    </row>
    <row r="51" spans="2:9" ht="18">
      <c r="B51" s="41"/>
      <c r="C51" s="33" t="s">
        <v>33</v>
      </c>
      <c r="D51" s="31">
        <v>8</v>
      </c>
      <c r="E51" s="68" t="str">
        <f aca="true" t="shared" si="1" ref="E51:E58">IF(D51=0,"Add Weight as Required","OK")</f>
        <v>OK</v>
      </c>
      <c r="F51" s="4"/>
      <c r="I51" s="4"/>
    </row>
    <row r="52" spans="2:9" ht="18">
      <c r="B52" s="41"/>
      <c r="C52" s="33" t="s">
        <v>64</v>
      </c>
      <c r="D52" s="31">
        <v>0</v>
      </c>
      <c r="E52" s="68" t="str">
        <f t="shared" si="1"/>
        <v>Add Weight as Required</v>
      </c>
      <c r="F52" s="13"/>
      <c r="G52" s="137"/>
      <c r="I52" s="4"/>
    </row>
    <row r="53" spans="2:9" ht="18">
      <c r="B53" s="41"/>
      <c r="C53" s="33" t="s">
        <v>8</v>
      </c>
      <c r="D53" s="31">
        <v>0</v>
      </c>
      <c r="E53" s="68" t="str">
        <f t="shared" si="1"/>
        <v>Add Weight as Required</v>
      </c>
      <c r="F53" s="4"/>
      <c r="I53" s="4"/>
    </row>
    <row r="54" spans="2:9" ht="18">
      <c r="B54" s="41"/>
      <c r="C54" s="33" t="s">
        <v>9</v>
      </c>
      <c r="D54" s="31">
        <v>0</v>
      </c>
      <c r="E54" s="68" t="str">
        <f t="shared" si="1"/>
        <v>Add Weight as Required</v>
      </c>
      <c r="F54" s="4"/>
      <c r="I54" s="4"/>
    </row>
    <row r="55" spans="2:9" ht="18">
      <c r="B55" s="41"/>
      <c r="C55" s="33" t="s">
        <v>32</v>
      </c>
      <c r="D55" s="31">
        <v>0</v>
      </c>
      <c r="E55" s="68" t="str">
        <f t="shared" si="1"/>
        <v>Add Weight as Required</v>
      </c>
      <c r="F55" s="13"/>
      <c r="G55" s="137"/>
      <c r="I55" s="4"/>
    </row>
    <row r="56" spans="2:9" ht="18">
      <c r="B56" s="41"/>
      <c r="C56" s="33" t="s">
        <v>50</v>
      </c>
      <c r="D56" s="31">
        <v>1</v>
      </c>
      <c r="E56" s="68" t="str">
        <f t="shared" si="1"/>
        <v>OK</v>
      </c>
      <c r="I56" s="4"/>
    </row>
    <row r="57" spans="3:9" ht="15">
      <c r="C57" s="75" t="s">
        <v>41</v>
      </c>
      <c r="D57" s="53" t="s">
        <v>43</v>
      </c>
      <c r="E57" s="68" t="str">
        <f t="shared" si="1"/>
        <v>OK</v>
      </c>
      <c r="F57" s="13"/>
      <c r="G57" s="137"/>
      <c r="I57" s="4"/>
    </row>
    <row r="58" spans="2:9" ht="18">
      <c r="B58" s="41"/>
      <c r="C58" s="75" t="s">
        <v>41</v>
      </c>
      <c r="D58" s="53" t="s">
        <v>43</v>
      </c>
      <c r="E58" s="68" t="str">
        <f t="shared" si="1"/>
        <v>OK</v>
      </c>
      <c r="F58" s="13"/>
      <c r="G58" s="137"/>
      <c r="I58" s="4"/>
    </row>
    <row r="59" spans="2:9" ht="30" customHeight="1">
      <c r="B59" s="41"/>
      <c r="C59" s="50" t="s">
        <v>34</v>
      </c>
      <c r="D59" s="309" t="str">
        <f>IF(F59=0,"Weight Required","OK")</f>
        <v>OK</v>
      </c>
      <c r="E59" s="309"/>
      <c r="F59" s="26">
        <f>SUM(D51:D58)</f>
        <v>9</v>
      </c>
      <c r="G59" s="137"/>
      <c r="H59" s="4" t="s">
        <v>37</v>
      </c>
      <c r="I59" s="4"/>
    </row>
    <row r="60" spans="2:10" ht="9.75" customHeight="1">
      <c r="B60" s="176"/>
      <c r="C60" s="177"/>
      <c r="D60" s="178"/>
      <c r="E60" s="178"/>
      <c r="F60" s="179"/>
      <c r="G60" s="137"/>
      <c r="H60" s="43"/>
      <c r="I60" s="43"/>
      <c r="J60" s="43"/>
    </row>
    <row r="61" spans="2:9" ht="18">
      <c r="B61" s="40" t="s">
        <v>82</v>
      </c>
      <c r="C61" s="2" t="s">
        <v>100</v>
      </c>
      <c r="F61" s="4"/>
      <c r="I61" s="4"/>
    </row>
    <row r="62" spans="2:9" ht="18">
      <c r="B62" s="41"/>
      <c r="C62" s="33" t="s">
        <v>13</v>
      </c>
      <c r="D62" s="31">
        <v>5</v>
      </c>
      <c r="E62" s="68" t="str">
        <f aca="true" t="shared" si="2" ref="E62:E68">IF(D62=0,"Add Weight as Required","OK")</f>
        <v>OK</v>
      </c>
      <c r="F62" s="4"/>
      <c r="I62" s="4"/>
    </row>
    <row r="63" spans="2:9" ht="18">
      <c r="B63" s="41"/>
      <c r="C63" s="33" t="s">
        <v>12</v>
      </c>
      <c r="D63" s="31">
        <v>3.7</v>
      </c>
      <c r="E63" s="68" t="str">
        <f t="shared" si="2"/>
        <v>OK</v>
      </c>
      <c r="F63" s="4"/>
      <c r="I63" s="4"/>
    </row>
    <row r="64" spans="2:9" ht="18">
      <c r="B64" s="41"/>
      <c r="C64" s="33" t="s">
        <v>31</v>
      </c>
      <c r="D64" s="31">
        <v>0.8</v>
      </c>
      <c r="E64" s="68" t="str">
        <f t="shared" si="2"/>
        <v>OK</v>
      </c>
      <c r="F64" s="4"/>
      <c r="I64" s="4"/>
    </row>
    <row r="65" spans="2:9" ht="18">
      <c r="B65" s="41"/>
      <c r="C65" s="33" t="s">
        <v>0</v>
      </c>
      <c r="D65" s="31">
        <v>0.5</v>
      </c>
      <c r="E65" s="68" t="str">
        <f t="shared" si="2"/>
        <v>OK</v>
      </c>
      <c r="F65" s="4"/>
      <c r="I65" s="4"/>
    </row>
    <row r="66" spans="2:9" ht="18">
      <c r="B66" s="41"/>
      <c r="C66" s="33" t="s">
        <v>10</v>
      </c>
      <c r="D66" s="31">
        <v>10</v>
      </c>
      <c r="E66" s="68" t="str">
        <f t="shared" si="2"/>
        <v>OK</v>
      </c>
      <c r="F66" s="4"/>
      <c r="I66" s="4"/>
    </row>
    <row r="67" spans="3:9" ht="14.25">
      <c r="C67" s="33" t="s">
        <v>4</v>
      </c>
      <c r="D67" s="31">
        <v>0</v>
      </c>
      <c r="E67" s="68" t="str">
        <f t="shared" si="2"/>
        <v>Add Weight as Required</v>
      </c>
      <c r="I67" s="4"/>
    </row>
    <row r="68" spans="2:9" ht="18">
      <c r="B68" s="41"/>
      <c r="C68" s="33" t="s">
        <v>40</v>
      </c>
      <c r="D68" s="31">
        <v>0</v>
      </c>
      <c r="E68" s="68" t="str">
        <f t="shared" si="2"/>
        <v>Add Weight as Required</v>
      </c>
      <c r="F68" s="14"/>
      <c r="G68" s="140"/>
      <c r="I68" s="4"/>
    </row>
    <row r="69" spans="2:9" ht="18">
      <c r="B69" s="41"/>
      <c r="C69" s="75" t="s">
        <v>41</v>
      </c>
      <c r="D69" s="53" t="s">
        <v>43</v>
      </c>
      <c r="E69" s="68" t="str">
        <f>IF(D69=0,"Add Weight as Required","OK")</f>
        <v>OK</v>
      </c>
      <c r="F69" s="13"/>
      <c r="G69" s="137"/>
      <c r="I69" s="4"/>
    </row>
    <row r="70" spans="2:9" ht="33" customHeight="1">
      <c r="B70" s="41"/>
      <c r="C70" s="50" t="s">
        <v>34</v>
      </c>
      <c r="D70" s="307" t="str">
        <f>IF(F70=0,"Weight Required","OK")</f>
        <v>OK</v>
      </c>
      <c r="E70" s="307"/>
      <c r="F70" s="26">
        <f>SUM(D62:D69)</f>
        <v>20</v>
      </c>
      <c r="G70" s="137"/>
      <c r="H70" s="4" t="s">
        <v>37</v>
      </c>
      <c r="I70" s="4"/>
    </row>
    <row r="71" spans="2:9" ht="18">
      <c r="B71" s="40" t="s">
        <v>82</v>
      </c>
      <c r="C71" s="2" t="s">
        <v>99</v>
      </c>
      <c r="F71" s="13"/>
      <c r="G71" s="137"/>
      <c r="I71" s="4"/>
    </row>
    <row r="72" spans="2:9" ht="18">
      <c r="B72" s="41"/>
      <c r="C72" s="33" t="s">
        <v>45</v>
      </c>
      <c r="D72" s="31">
        <v>1.2</v>
      </c>
      <c r="E72" s="68" t="str">
        <f aca="true" t="shared" si="3" ref="E72:E81">IF(D72=0,"Add Weight as Required","OK")</f>
        <v>OK</v>
      </c>
      <c r="F72" s="14"/>
      <c r="G72" s="140"/>
      <c r="I72" s="4"/>
    </row>
    <row r="73" spans="2:9" ht="18">
      <c r="B73" s="41"/>
      <c r="C73" s="33" t="s">
        <v>67</v>
      </c>
      <c r="D73" s="31">
        <v>8.1</v>
      </c>
      <c r="E73" s="68" t="str">
        <f t="shared" si="3"/>
        <v>OK</v>
      </c>
      <c r="F73" s="4"/>
      <c r="I73" s="4"/>
    </row>
    <row r="74" spans="2:9" ht="18">
      <c r="B74" s="41"/>
      <c r="C74" s="33" t="s">
        <v>46</v>
      </c>
      <c r="D74" s="31">
        <v>0</v>
      </c>
      <c r="E74" s="68" t="str">
        <f>IF(D74=0,"Add Weight as Required","OK")</f>
        <v>Add Weight as Required</v>
      </c>
      <c r="F74" s="14"/>
      <c r="G74" s="140"/>
      <c r="I74" s="4"/>
    </row>
    <row r="75" spans="2:9" ht="18">
      <c r="B75" s="41"/>
      <c r="C75" s="33" t="s">
        <v>17</v>
      </c>
      <c r="D75" s="31">
        <v>0</v>
      </c>
      <c r="E75" s="68" t="str">
        <f t="shared" si="3"/>
        <v>Add Weight as Required</v>
      </c>
      <c r="F75" s="14"/>
      <c r="G75" s="140"/>
      <c r="I75" s="4"/>
    </row>
    <row r="76" spans="2:9" ht="18">
      <c r="B76" s="41"/>
      <c r="C76" s="33" t="s">
        <v>5</v>
      </c>
      <c r="D76" s="31">
        <v>0</v>
      </c>
      <c r="E76" s="68" t="str">
        <f t="shared" si="3"/>
        <v>Add Weight as Required</v>
      </c>
      <c r="F76" s="14"/>
      <c r="G76" s="140"/>
      <c r="I76" s="4"/>
    </row>
    <row r="77" spans="2:9" ht="18">
      <c r="B77" s="41"/>
      <c r="C77" s="33" t="s">
        <v>6</v>
      </c>
      <c r="D77" s="31">
        <v>17.1</v>
      </c>
      <c r="E77" s="68" t="str">
        <f t="shared" si="3"/>
        <v>OK</v>
      </c>
      <c r="F77" s="14"/>
      <c r="G77" s="140"/>
      <c r="I77" s="4"/>
    </row>
    <row r="78" spans="2:9" ht="18">
      <c r="B78" s="41"/>
      <c r="C78" s="33" t="s">
        <v>44</v>
      </c>
      <c r="D78" s="31">
        <v>5.1</v>
      </c>
      <c r="E78" s="68" t="str">
        <f t="shared" si="3"/>
        <v>OK</v>
      </c>
      <c r="F78" s="14"/>
      <c r="G78" s="140"/>
      <c r="I78" s="4"/>
    </row>
    <row r="79" spans="2:9" ht="18">
      <c r="B79" s="41"/>
      <c r="C79" s="33" t="s">
        <v>35</v>
      </c>
      <c r="D79" s="31">
        <v>4.1</v>
      </c>
      <c r="E79" s="68" t="str">
        <f t="shared" si="3"/>
        <v>OK</v>
      </c>
      <c r="F79" s="14"/>
      <c r="G79" s="140"/>
      <c r="I79" s="4"/>
    </row>
    <row r="80" spans="2:9" ht="18">
      <c r="B80" s="41"/>
      <c r="C80" s="33" t="s">
        <v>66</v>
      </c>
      <c r="D80" s="31">
        <v>8.2</v>
      </c>
      <c r="E80" s="68" t="str">
        <f t="shared" si="3"/>
        <v>OK</v>
      </c>
      <c r="F80" s="14"/>
      <c r="G80" s="140"/>
      <c r="I80" s="4"/>
    </row>
    <row r="81" spans="3:11" s="128" customFormat="1" ht="26.25" customHeight="1">
      <c r="C81" s="202" t="s">
        <v>39</v>
      </c>
      <c r="D81" s="203">
        <v>0</v>
      </c>
      <c r="E81" s="201" t="str">
        <f t="shared" si="3"/>
        <v>Add Weight as Required</v>
      </c>
      <c r="F81" s="205"/>
      <c r="G81" s="206"/>
      <c r="H81" s="308" t="s">
        <v>94</v>
      </c>
      <c r="I81" s="308"/>
      <c r="J81" s="308"/>
      <c r="K81" s="207"/>
    </row>
    <row r="82" spans="2:9" ht="18">
      <c r="B82" s="41"/>
      <c r="C82" s="75" t="s">
        <v>41</v>
      </c>
      <c r="D82" s="53" t="s">
        <v>43</v>
      </c>
      <c r="E82" s="68" t="str">
        <f>IF(D82=0,"Add Weight as Required","OK")</f>
        <v>OK</v>
      </c>
      <c r="F82" s="13"/>
      <c r="G82" s="141"/>
      <c r="I82" s="4"/>
    </row>
    <row r="83" spans="2:9" ht="18">
      <c r="B83" s="41"/>
      <c r="C83" s="75" t="s">
        <v>41</v>
      </c>
      <c r="D83" s="53" t="s">
        <v>43</v>
      </c>
      <c r="E83" s="68" t="str">
        <f>IF(D83=0,"Add Weight as Required","OK")</f>
        <v>OK</v>
      </c>
      <c r="F83" s="14"/>
      <c r="I83" s="4"/>
    </row>
    <row r="84" spans="2:10" ht="32.25" customHeight="1">
      <c r="B84" s="41"/>
      <c r="C84" s="51" t="s">
        <v>34</v>
      </c>
      <c r="D84" s="311" t="str">
        <f>IF(F84=0,"Weight Required","OK")</f>
        <v>OK</v>
      </c>
      <c r="E84" s="311"/>
      <c r="F84" s="26">
        <f>SUM(D72:D83)</f>
        <v>43.8</v>
      </c>
      <c r="G84" s="141"/>
      <c r="H84" s="301" t="s">
        <v>37</v>
      </c>
      <c r="I84" s="301"/>
      <c r="J84" s="301"/>
    </row>
    <row r="85" spans="2:9" ht="18">
      <c r="B85" s="40" t="s">
        <v>82</v>
      </c>
      <c r="C85" s="2" t="s">
        <v>102</v>
      </c>
      <c r="F85" s="14"/>
      <c r="G85" s="140"/>
      <c r="I85" s="4"/>
    </row>
    <row r="86" spans="2:9" ht="18">
      <c r="B86" s="41"/>
      <c r="C86" s="33" t="s">
        <v>16</v>
      </c>
      <c r="D86" s="31">
        <v>0</v>
      </c>
      <c r="E86" s="68" t="str">
        <f>IF(D86=0,"Add Weight as Required","OK")</f>
        <v>Add Weight as Required</v>
      </c>
      <c r="F86" s="14"/>
      <c r="G86" s="142"/>
      <c r="I86" s="4"/>
    </row>
    <row r="87" spans="2:9" ht="18">
      <c r="B87" s="41"/>
      <c r="C87" s="33" t="s">
        <v>7</v>
      </c>
      <c r="D87" s="31">
        <v>4.3</v>
      </c>
      <c r="E87" s="68" t="str">
        <f aca="true" t="shared" si="4" ref="E87:E92">IF(D87=0,"Add Weight as Required","OK")</f>
        <v>OK</v>
      </c>
      <c r="F87" s="14"/>
      <c r="G87" s="142"/>
      <c r="I87" s="4"/>
    </row>
    <row r="88" spans="2:9" ht="18">
      <c r="B88" s="41"/>
      <c r="C88" s="33" t="s">
        <v>47</v>
      </c>
      <c r="D88" s="31">
        <v>0</v>
      </c>
      <c r="E88" s="68" t="str">
        <f t="shared" si="4"/>
        <v>Add Weight as Required</v>
      </c>
      <c r="F88" s="14"/>
      <c r="G88" s="142"/>
      <c r="I88" s="4"/>
    </row>
    <row r="89" spans="2:9" ht="18">
      <c r="B89" s="41"/>
      <c r="C89" s="33" t="s">
        <v>49</v>
      </c>
      <c r="D89" s="31">
        <v>0</v>
      </c>
      <c r="E89" s="68" t="str">
        <f t="shared" si="4"/>
        <v>Add Weight as Required</v>
      </c>
      <c r="F89" s="14"/>
      <c r="G89" s="142"/>
      <c r="I89" s="4"/>
    </row>
    <row r="90" spans="3:9" ht="14.25">
      <c r="C90" s="34" t="s">
        <v>59</v>
      </c>
      <c r="D90" s="31">
        <v>0</v>
      </c>
      <c r="E90" s="68" t="str">
        <f t="shared" si="4"/>
        <v>Add Weight as Required</v>
      </c>
      <c r="I90" s="4"/>
    </row>
    <row r="91" spans="3:7" ht="14.25">
      <c r="C91" s="34" t="s">
        <v>65</v>
      </c>
      <c r="D91" s="31">
        <v>0</v>
      </c>
      <c r="E91" s="68" t="str">
        <f t="shared" si="4"/>
        <v>Add Weight as Required</v>
      </c>
      <c r="G91" s="143"/>
    </row>
    <row r="92" spans="3:9" ht="15">
      <c r="C92" s="75" t="s">
        <v>41</v>
      </c>
      <c r="D92" s="53" t="s">
        <v>43</v>
      </c>
      <c r="E92" s="68" t="str">
        <f t="shared" si="4"/>
        <v>OK</v>
      </c>
      <c r="G92" s="144"/>
      <c r="I92" s="12"/>
    </row>
    <row r="93" spans="3:10" ht="33" customHeight="1">
      <c r="C93" s="50" t="s">
        <v>34</v>
      </c>
      <c r="D93" s="307" t="str">
        <f>IF(F93=0,"Weight Required","OK")</f>
        <v>OK</v>
      </c>
      <c r="E93" s="307"/>
      <c r="F93" s="26">
        <f>SUM(D86:D92)</f>
        <v>4.3</v>
      </c>
      <c r="G93" s="145"/>
      <c r="H93" s="301" t="s">
        <v>37</v>
      </c>
      <c r="I93" s="301"/>
      <c r="J93" s="301"/>
    </row>
    <row r="94" spans="1:10" ht="11.25" customHeight="1" thickBot="1">
      <c r="A94" s="159"/>
      <c r="B94" s="159"/>
      <c r="C94" s="159"/>
      <c r="D94" s="175"/>
      <c r="E94" s="175"/>
      <c r="F94" s="162"/>
      <c r="G94" s="163"/>
      <c r="H94" s="159"/>
      <c r="I94" s="162"/>
      <c r="J94" s="159"/>
    </row>
    <row r="95" spans="2:11" ht="24.75" customHeight="1" thickBot="1">
      <c r="B95" s="39" t="s">
        <v>84</v>
      </c>
      <c r="C95" s="14" t="s">
        <v>110</v>
      </c>
      <c r="F95" s="65">
        <f>SUM(F17:F93,D27)</f>
        <v>178.9</v>
      </c>
      <c r="G95" s="146"/>
      <c r="H95" s="301" t="s">
        <v>37</v>
      </c>
      <c r="I95" s="301"/>
      <c r="J95" s="301"/>
      <c r="K95" s="43"/>
    </row>
    <row r="96" spans="3:11" ht="21" customHeight="1" thickBot="1">
      <c r="C96" s="14" t="s">
        <v>112</v>
      </c>
      <c r="F96" s="63">
        <f>D4</f>
        <v>200</v>
      </c>
      <c r="G96" s="141"/>
      <c r="H96" s="301" t="s">
        <v>37</v>
      </c>
      <c r="I96" s="301"/>
      <c r="J96" s="301"/>
      <c r="K96" s="43"/>
    </row>
    <row r="97" spans="3:11" ht="24.75" customHeight="1" thickBot="1">
      <c r="C97" s="14" t="s">
        <v>109</v>
      </c>
      <c r="F97" s="65">
        <f>SUM(D3+F95)</f>
        <v>1178.9</v>
      </c>
      <c r="G97" s="147"/>
      <c r="H97" s="301" t="s">
        <v>37</v>
      </c>
      <c r="I97" s="301"/>
      <c r="J97" s="301"/>
      <c r="K97" s="43"/>
    </row>
    <row r="98" spans="3:11" ht="22.5" customHeight="1" thickBot="1">
      <c r="C98" s="14" t="s">
        <v>128</v>
      </c>
      <c r="F98" s="63">
        <f>SUM(D5)</f>
        <v>1200</v>
      </c>
      <c r="G98" s="147"/>
      <c r="H98" s="301" t="s">
        <v>37</v>
      </c>
      <c r="I98" s="301"/>
      <c r="J98" s="301"/>
      <c r="K98" s="43"/>
    </row>
    <row r="99" spans="3:11" ht="69" customHeight="1" thickBot="1">
      <c r="C99" s="64" t="s">
        <v>118</v>
      </c>
      <c r="F99" s="27">
        <f>SUM(F96-F95)</f>
        <v>21.099999999999994</v>
      </c>
      <c r="G99" s="148"/>
      <c r="H99" s="301" t="s">
        <v>37</v>
      </c>
      <c r="I99" s="301"/>
      <c r="J99" s="301"/>
      <c r="K99" s="43"/>
    </row>
    <row r="100" spans="3:11" ht="74.25" customHeight="1" thickBot="1" thickTop="1">
      <c r="C100" s="64" t="s">
        <v>111</v>
      </c>
      <c r="F100" s="66" t="str">
        <f>IF(F99&lt;0,"No, Too Much Payload, remove items","Yes, Payload Ok")</f>
        <v>Yes, Payload Ok</v>
      </c>
      <c r="G100" s="148"/>
      <c r="H100" s="301" t="s">
        <v>37</v>
      </c>
      <c r="I100" s="301"/>
      <c r="J100" s="301"/>
      <c r="K100" s="43"/>
    </row>
    <row r="101" spans="2:11" ht="24" customHeight="1" thickTop="1">
      <c r="B101" s="300" t="s">
        <v>87</v>
      </c>
      <c r="C101" s="300"/>
      <c r="D101" s="300"/>
      <c r="E101" s="300"/>
      <c r="F101" s="300"/>
      <c r="G101" s="300"/>
      <c r="H101" s="300"/>
      <c r="I101" s="300"/>
      <c r="J101" s="300"/>
      <c r="K101" s="43"/>
    </row>
    <row r="102" spans="2:12" ht="29.25" customHeight="1">
      <c r="B102" s="238"/>
      <c r="C102" s="238"/>
      <c r="D102" s="238"/>
      <c r="E102" s="238"/>
      <c r="F102" s="238"/>
      <c r="G102" s="238"/>
      <c r="H102" s="238"/>
      <c r="I102" s="238"/>
      <c r="J102" s="238"/>
      <c r="K102" s="43"/>
      <c r="L102" s="5"/>
    </row>
    <row r="103" spans="2:11" ht="14.25" customHeight="1">
      <c r="B103" s="238"/>
      <c r="C103" s="238"/>
      <c r="D103" s="297" t="s">
        <v>168</v>
      </c>
      <c r="E103" s="297"/>
      <c r="F103" s="297"/>
      <c r="G103" s="297"/>
      <c r="H103" s="297"/>
      <c r="I103" s="297"/>
      <c r="J103" s="238"/>
      <c r="K103" s="43"/>
    </row>
    <row r="104" spans="2:11" ht="14.25" customHeight="1">
      <c r="B104" s="238"/>
      <c r="C104" s="238"/>
      <c r="D104" s="297"/>
      <c r="E104" s="297"/>
      <c r="F104" s="297"/>
      <c r="G104" s="297"/>
      <c r="H104" s="297"/>
      <c r="I104" s="297"/>
      <c r="J104" s="238"/>
      <c r="K104" s="43"/>
    </row>
    <row r="105" spans="2:11" ht="14.25" customHeight="1">
      <c r="B105" s="238"/>
      <c r="C105" s="238"/>
      <c r="D105" s="297"/>
      <c r="E105" s="297"/>
      <c r="F105" s="297"/>
      <c r="G105" s="297"/>
      <c r="H105" s="297"/>
      <c r="I105" s="297"/>
      <c r="J105" s="238"/>
      <c r="K105" s="43"/>
    </row>
    <row r="106" spans="2:11" ht="14.25" customHeight="1">
      <c r="B106" s="238"/>
      <c r="C106" s="238"/>
      <c r="D106" s="297"/>
      <c r="E106" s="297"/>
      <c r="F106" s="297"/>
      <c r="G106" s="297"/>
      <c r="H106" s="297"/>
      <c r="I106" s="297"/>
      <c r="J106" s="238"/>
      <c r="K106" s="43"/>
    </row>
    <row r="107" spans="2:11" ht="14.25" customHeight="1">
      <c r="B107" s="238"/>
      <c r="C107" s="238"/>
      <c r="D107" s="297"/>
      <c r="E107" s="297"/>
      <c r="F107" s="297"/>
      <c r="G107" s="297"/>
      <c r="H107" s="297"/>
      <c r="I107" s="297"/>
      <c r="J107" s="238"/>
      <c r="K107" s="43"/>
    </row>
    <row r="108" spans="2:11" ht="14.25" customHeight="1">
      <c r="B108" s="238"/>
      <c r="C108" s="238"/>
      <c r="D108" s="297"/>
      <c r="E108" s="297"/>
      <c r="F108" s="297"/>
      <c r="G108" s="297"/>
      <c r="H108" s="297"/>
      <c r="I108" s="297"/>
      <c r="J108" s="238"/>
      <c r="K108" s="43"/>
    </row>
    <row r="109" spans="2:11" ht="14.25" customHeight="1">
      <c r="B109" s="238"/>
      <c r="C109" s="238"/>
      <c r="D109" s="297"/>
      <c r="E109" s="297"/>
      <c r="F109" s="297"/>
      <c r="G109" s="297"/>
      <c r="H109" s="297"/>
      <c r="I109" s="297"/>
      <c r="J109" s="238"/>
      <c r="K109" s="43"/>
    </row>
    <row r="110" spans="2:11" ht="14.25" customHeight="1">
      <c r="B110" s="238"/>
      <c r="C110" s="238"/>
      <c r="D110" s="297"/>
      <c r="E110" s="297"/>
      <c r="F110" s="297"/>
      <c r="G110" s="297"/>
      <c r="H110" s="297"/>
      <c r="I110" s="297"/>
      <c r="J110" s="238"/>
      <c r="K110" s="43"/>
    </row>
    <row r="111" spans="2:11" ht="14.25" customHeight="1">
      <c r="B111" s="238"/>
      <c r="C111" s="238"/>
      <c r="D111" s="297"/>
      <c r="E111" s="297"/>
      <c r="F111" s="297"/>
      <c r="G111" s="297"/>
      <c r="H111" s="297"/>
      <c r="I111" s="297"/>
      <c r="J111" s="238"/>
      <c r="K111" s="43"/>
    </row>
    <row r="112" ht="14.25">
      <c r="K112" s="43"/>
    </row>
    <row r="113" ht="14.25">
      <c r="K113" s="43"/>
    </row>
    <row r="114" ht="14.25">
      <c r="K114" s="43"/>
    </row>
    <row r="115" ht="14.25">
      <c r="K115" s="43"/>
    </row>
    <row r="116" ht="14.25">
      <c r="K116" s="43"/>
    </row>
    <row r="117" ht="14.25">
      <c r="K117" s="43"/>
    </row>
    <row r="118" ht="14.25">
      <c r="K118" s="43"/>
    </row>
    <row r="119" ht="14.25">
      <c r="K119" s="43"/>
    </row>
    <row r="120" ht="14.25">
      <c r="K120" s="43"/>
    </row>
    <row r="121" ht="14.25">
      <c r="K121" s="43"/>
    </row>
    <row r="122" ht="14.25">
      <c r="K122" s="43"/>
    </row>
    <row r="123" ht="14.25">
      <c r="K123" s="43"/>
    </row>
    <row r="124" ht="14.25">
      <c r="K124" s="43"/>
    </row>
    <row r="125" ht="14.25">
      <c r="K125" s="43"/>
    </row>
    <row r="126" ht="14.25">
      <c r="K126" s="43"/>
    </row>
    <row r="127" ht="14.25">
      <c r="K127" s="43"/>
    </row>
    <row r="128" ht="14.25">
      <c r="K128" s="43"/>
    </row>
    <row r="129" ht="14.25">
      <c r="K129" s="43"/>
    </row>
    <row r="130" ht="14.25">
      <c r="K130" s="43"/>
    </row>
    <row r="131" ht="14.25">
      <c r="K131" s="43"/>
    </row>
    <row r="132" ht="14.25">
      <c r="K132" s="43"/>
    </row>
    <row r="133" ht="14.25">
      <c r="K133" s="43"/>
    </row>
    <row r="134" ht="14.25">
      <c r="K134" s="43"/>
    </row>
    <row r="135" ht="14.25">
      <c r="K135" s="43"/>
    </row>
    <row r="136" ht="14.25">
      <c r="K136" s="43"/>
    </row>
    <row r="137" ht="14.25">
      <c r="K137" s="43"/>
    </row>
    <row r="138" ht="14.25">
      <c r="K138" s="43"/>
    </row>
    <row r="139" ht="14.25">
      <c r="K139" s="43"/>
    </row>
    <row r="140" ht="14.25">
      <c r="K140" s="43"/>
    </row>
    <row r="141" ht="14.25">
      <c r="K141" s="43"/>
    </row>
    <row r="142" ht="14.25">
      <c r="K142" s="43"/>
    </row>
    <row r="143" ht="14.25">
      <c r="K143" s="43"/>
    </row>
    <row r="144" ht="14.25">
      <c r="K144" s="43"/>
    </row>
    <row r="145" ht="14.25">
      <c r="K145" s="43"/>
    </row>
    <row r="146" ht="14.25">
      <c r="K146" s="43"/>
    </row>
    <row r="147" ht="14.25">
      <c r="K147" s="43"/>
    </row>
    <row r="148" ht="14.25">
      <c r="K148" s="43"/>
    </row>
    <row r="149" ht="14.25">
      <c r="K149" s="43"/>
    </row>
    <row r="150" ht="14.25">
      <c r="K150" s="43"/>
    </row>
    <row r="151" ht="14.25">
      <c r="K151" s="43"/>
    </row>
    <row r="152" ht="14.25">
      <c r="K152" s="43"/>
    </row>
    <row r="153" ht="14.25">
      <c r="K153" s="43"/>
    </row>
    <row r="154" ht="14.25">
      <c r="K154" s="43"/>
    </row>
    <row r="155" ht="14.25">
      <c r="K155" s="43"/>
    </row>
    <row r="156" ht="14.25">
      <c r="K156" s="43"/>
    </row>
    <row r="157" ht="14.25">
      <c r="K157" s="43"/>
    </row>
    <row r="158" ht="14.25">
      <c r="K158" s="43"/>
    </row>
    <row r="159" ht="14.25">
      <c r="K159" s="43"/>
    </row>
    <row r="160" ht="14.25">
      <c r="K160" s="43"/>
    </row>
    <row r="161" ht="14.25">
      <c r="K161" s="43"/>
    </row>
    <row r="162" ht="14.25">
      <c r="K162" s="43"/>
    </row>
    <row r="163" ht="14.25">
      <c r="K163" s="43"/>
    </row>
    <row r="164" ht="14.25">
      <c r="K164" s="43"/>
    </row>
    <row r="165" ht="14.25">
      <c r="K165" s="43"/>
    </row>
    <row r="166" ht="14.25">
      <c r="K166" s="43"/>
    </row>
    <row r="167" ht="14.25">
      <c r="K167" s="43"/>
    </row>
    <row r="168" ht="14.25">
      <c r="K168" s="43"/>
    </row>
    <row r="169" ht="14.25">
      <c r="K169" s="43"/>
    </row>
    <row r="170" ht="14.25">
      <c r="K170" s="43"/>
    </row>
    <row r="171" ht="14.25">
      <c r="K171" s="43"/>
    </row>
    <row r="172" ht="14.25">
      <c r="K172" s="43"/>
    </row>
    <row r="173" ht="14.25">
      <c r="K173" s="43"/>
    </row>
    <row r="174" ht="14.25">
      <c r="K174" s="43"/>
    </row>
    <row r="175" ht="14.25">
      <c r="K175" s="43"/>
    </row>
    <row r="176" ht="14.25">
      <c r="K176" s="43"/>
    </row>
    <row r="177" ht="14.25">
      <c r="K177" s="43"/>
    </row>
    <row r="178" ht="14.25">
      <c r="K178" s="43"/>
    </row>
    <row r="179" ht="14.25">
      <c r="K179" s="43"/>
    </row>
    <row r="180" ht="14.25">
      <c r="K180" s="43"/>
    </row>
    <row r="181" ht="14.25">
      <c r="K181" s="43"/>
    </row>
    <row r="182" ht="14.25">
      <c r="K182" s="43"/>
    </row>
    <row r="183" ht="14.25">
      <c r="K183" s="43"/>
    </row>
    <row r="184" ht="14.25">
      <c r="K184" s="43"/>
    </row>
    <row r="185" ht="14.25">
      <c r="K185" s="43"/>
    </row>
    <row r="186" ht="14.25">
      <c r="K186" s="43"/>
    </row>
    <row r="187" ht="14.25">
      <c r="K187" s="43"/>
    </row>
    <row r="188" ht="14.25">
      <c r="K188" s="43"/>
    </row>
    <row r="189" ht="14.25">
      <c r="K189" s="43"/>
    </row>
    <row r="190" ht="14.25">
      <c r="K190" s="43"/>
    </row>
    <row r="191" ht="14.25">
      <c r="K191" s="43"/>
    </row>
    <row r="192" ht="14.25">
      <c r="K192" s="43"/>
    </row>
    <row r="193" ht="14.25">
      <c r="K193" s="43"/>
    </row>
    <row r="194" ht="14.25">
      <c r="K194" s="43"/>
    </row>
    <row r="195" ht="14.25">
      <c r="K195" s="43"/>
    </row>
    <row r="196" ht="14.25">
      <c r="K196" s="43"/>
    </row>
    <row r="197" ht="14.25">
      <c r="K197" s="43"/>
    </row>
  </sheetData>
  <sheetProtection password="E848" sheet="1" objects="1" scenarios="1" selectLockedCells="1" selectUnlockedCells="1"/>
  <mergeCells count="39">
    <mergeCell ref="H98:J98"/>
    <mergeCell ref="H14:J14"/>
    <mergeCell ref="H2:J2"/>
    <mergeCell ref="H9:J9"/>
    <mergeCell ref="H8:J8"/>
    <mergeCell ref="H10:J13"/>
    <mergeCell ref="H29:J29"/>
    <mergeCell ref="H27:J27"/>
    <mergeCell ref="H15:J15"/>
    <mergeCell ref="H40:J40"/>
    <mergeCell ref="H39:J39"/>
    <mergeCell ref="D70:E70"/>
    <mergeCell ref="D84:E84"/>
    <mergeCell ref="D33:E33"/>
    <mergeCell ref="H36:J36"/>
    <mergeCell ref="H38:J38"/>
    <mergeCell ref="H44:J44"/>
    <mergeCell ref="H43:J43"/>
    <mergeCell ref="H84:J84"/>
    <mergeCell ref="D93:E93"/>
    <mergeCell ref="H81:J81"/>
    <mergeCell ref="B101:J101"/>
    <mergeCell ref="D48:E48"/>
    <mergeCell ref="D59:E59"/>
    <mergeCell ref="H46:J46"/>
    <mergeCell ref="H99:J99"/>
    <mergeCell ref="H95:J95"/>
    <mergeCell ref="H96:J96"/>
    <mergeCell ref="H97:J97"/>
    <mergeCell ref="D103:I111"/>
    <mergeCell ref="D1:I1"/>
    <mergeCell ref="B2:F2"/>
    <mergeCell ref="H100:J100"/>
    <mergeCell ref="H93:J93"/>
    <mergeCell ref="B3:B5"/>
    <mergeCell ref="F36:F37"/>
    <mergeCell ref="E17:F26"/>
    <mergeCell ref="B7:B8"/>
    <mergeCell ref="C26:C2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31"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L245"/>
  <sheetViews>
    <sheetView showGridLines="0" showRowColHeaders="0" zoomScale="75" zoomScaleNormal="75" zoomScalePageLayoutView="0" workbookViewId="0" topLeftCell="A1">
      <selection activeCell="D33" sqref="D33"/>
    </sheetView>
  </sheetViews>
  <sheetFormatPr defaultColWidth="9.140625" defaultRowHeight="12.75"/>
  <cols>
    <col min="1" max="1" width="2.57421875" style="4" customWidth="1"/>
    <col min="2" max="2" width="8.8515625" style="4" customWidth="1"/>
    <col min="3" max="3" width="33.28125" style="4" customWidth="1"/>
    <col min="4" max="4" width="18.00390625" style="20" customWidth="1"/>
    <col min="5" max="5" width="26.7109375" style="20" customWidth="1"/>
    <col min="6" max="6" width="25.7109375" style="5" customWidth="1"/>
    <col min="7" max="7" width="2.28125" style="43" customWidth="1"/>
    <col min="8" max="8" width="36.00390625" style="129" customWidth="1"/>
    <col min="9" max="9" width="10.28125" style="5" customWidth="1"/>
    <col min="10" max="10" width="22.140625" style="4" customWidth="1"/>
    <col min="11" max="11" width="2.28125" style="150" customWidth="1"/>
    <col min="12" max="16384" width="9.140625" style="4" customWidth="1"/>
  </cols>
  <sheetData>
    <row r="1" spans="1:5" ht="164.25" customHeight="1">
      <c r="A1" s="150"/>
      <c r="E1" s="260" t="s">
        <v>169</v>
      </c>
    </row>
    <row r="2" spans="1:12" ht="14.25">
      <c r="A2" s="150"/>
      <c r="B2" s="323" t="s">
        <v>87</v>
      </c>
      <c r="C2" s="323"/>
      <c r="D2" s="323"/>
      <c r="E2" s="323"/>
      <c r="F2" s="323"/>
      <c r="H2" s="324" t="s">
        <v>155</v>
      </c>
      <c r="I2" s="308"/>
      <c r="J2" s="308"/>
      <c r="L2" s="5"/>
    </row>
    <row r="3" spans="1:12" ht="18">
      <c r="A3" s="150"/>
      <c r="B3" s="323"/>
      <c r="C3" s="323"/>
      <c r="D3" s="323"/>
      <c r="E3" s="323"/>
      <c r="F3" s="323"/>
      <c r="G3" s="157"/>
      <c r="H3" s="308"/>
      <c r="I3" s="308"/>
      <c r="J3" s="308"/>
      <c r="K3" s="182"/>
      <c r="L3" s="67"/>
    </row>
    <row r="4" spans="1:11" ht="15" thickBot="1">
      <c r="A4" s="150"/>
      <c r="J4" s="6"/>
      <c r="K4" s="155"/>
    </row>
    <row r="5" spans="1:11" ht="14.25">
      <c r="A5" s="150"/>
      <c r="B5" s="302" t="s">
        <v>122</v>
      </c>
      <c r="C5" s="7" t="s">
        <v>14</v>
      </c>
      <c r="D5" s="29">
        <v>0</v>
      </c>
      <c r="E5" s="24" t="str">
        <f>IF(D5=0,"Weight Required","OK")</f>
        <v>Weight Required</v>
      </c>
      <c r="F5" s="47" t="s">
        <v>108</v>
      </c>
      <c r="G5" s="133"/>
      <c r="K5" s="155"/>
    </row>
    <row r="6" spans="1:11" ht="14.25">
      <c r="A6" s="150"/>
      <c r="B6" s="302"/>
      <c r="C6" s="8" t="s">
        <v>117</v>
      </c>
      <c r="D6" s="198">
        <f>SUM(D7-D5)</f>
        <v>0</v>
      </c>
      <c r="E6" s="54"/>
      <c r="F6" s="17" t="s">
        <v>37</v>
      </c>
      <c r="G6" s="133"/>
      <c r="K6" s="155"/>
    </row>
    <row r="7" spans="1:11" ht="15" thickBot="1">
      <c r="A7" s="150"/>
      <c r="B7" s="302"/>
      <c r="C7" s="10" t="s">
        <v>11</v>
      </c>
      <c r="D7" s="30">
        <v>0</v>
      </c>
      <c r="E7" s="25" t="str">
        <f>IF(D7=0,"Weight Required","OK")</f>
        <v>Weight Required</v>
      </c>
      <c r="F7" s="48" t="s">
        <v>108</v>
      </c>
      <c r="G7" s="133"/>
      <c r="K7" s="155"/>
    </row>
    <row r="8" spans="1:11" ht="14.25">
      <c r="A8" s="150"/>
      <c r="C8" s="9"/>
      <c r="D8" s="37"/>
      <c r="E8" s="37"/>
      <c r="F8" s="18"/>
      <c r="G8" s="133"/>
      <c r="K8" s="155"/>
    </row>
    <row r="9" spans="1:3" ht="15">
      <c r="A9" s="150"/>
      <c r="B9" s="305" t="s">
        <v>83</v>
      </c>
      <c r="C9" s="15" t="s">
        <v>70</v>
      </c>
    </row>
    <row r="10" spans="1:11" ht="14.25">
      <c r="A10" s="150"/>
      <c r="B10" s="305"/>
      <c r="C10" s="4" t="s">
        <v>27</v>
      </c>
      <c r="D10" s="31">
        <v>6</v>
      </c>
      <c r="E10" s="201" t="s">
        <v>86</v>
      </c>
      <c r="H10" s="130"/>
      <c r="I10" s="4"/>
      <c r="K10" s="151"/>
    </row>
    <row r="11" spans="1:11" ht="15.75">
      <c r="A11" s="150"/>
      <c r="B11" s="38"/>
      <c r="C11" s="4" t="s">
        <v>3</v>
      </c>
      <c r="D11" s="31">
        <v>1.8</v>
      </c>
      <c r="E11" s="201" t="s">
        <v>86</v>
      </c>
      <c r="G11" s="134"/>
      <c r="I11" s="11"/>
      <c r="K11" s="155"/>
    </row>
    <row r="12" spans="1:11" ht="15.75">
      <c r="A12" s="150"/>
      <c r="B12" s="38"/>
      <c r="C12" s="14" t="s">
        <v>34</v>
      </c>
      <c r="D12" s="312" t="str">
        <f>IF(F12=0,"Weight Required","OK")</f>
        <v>OK</v>
      </c>
      <c r="E12" s="312"/>
      <c r="F12" s="82">
        <f>SUM(D10:D11)</f>
        <v>7.8</v>
      </c>
      <c r="K12" s="155"/>
    </row>
    <row r="13" spans="1:12" ht="12" customHeight="1">
      <c r="A13" s="150"/>
      <c r="B13" s="189"/>
      <c r="C13" s="149"/>
      <c r="D13" s="156"/>
      <c r="E13" s="156"/>
      <c r="F13" s="190"/>
      <c r="G13" s="149"/>
      <c r="H13" s="188"/>
      <c r="I13" s="155"/>
      <c r="J13" s="150"/>
      <c r="K13" s="183"/>
      <c r="L13" s="19"/>
    </row>
    <row r="14" spans="1:12" ht="18">
      <c r="A14" s="150"/>
      <c r="B14" s="40" t="s">
        <v>82</v>
      </c>
      <c r="C14" s="3" t="s">
        <v>124</v>
      </c>
      <c r="D14" s="37"/>
      <c r="E14" s="303" t="s">
        <v>123</v>
      </c>
      <c r="F14" s="303"/>
      <c r="G14" s="169"/>
      <c r="H14" s="19"/>
      <c r="I14" s="19"/>
      <c r="J14" s="19"/>
      <c r="K14" s="183"/>
      <c r="L14" s="19"/>
    </row>
    <row r="15" spans="1:10" ht="18">
      <c r="A15" s="150"/>
      <c r="B15" s="41"/>
      <c r="C15" s="35" t="s">
        <v>81</v>
      </c>
      <c r="D15" s="55"/>
      <c r="E15" s="303"/>
      <c r="F15" s="303"/>
      <c r="G15" s="169"/>
      <c r="H15" s="19"/>
      <c r="I15" s="19"/>
      <c r="J15" s="19"/>
    </row>
    <row r="16" spans="1:9" ht="18">
      <c r="A16" s="150"/>
      <c r="B16" s="41"/>
      <c r="C16" s="36" t="s">
        <v>19</v>
      </c>
      <c r="D16" s="55"/>
      <c r="E16" s="303"/>
      <c r="F16" s="303"/>
      <c r="G16" s="169"/>
      <c r="H16" s="19"/>
      <c r="I16" s="19"/>
    </row>
    <row r="17" spans="1:9" ht="18">
      <c r="A17" s="150"/>
      <c r="B17" s="41"/>
      <c r="C17" s="33" t="s">
        <v>25</v>
      </c>
      <c r="D17" s="55"/>
      <c r="E17" s="303"/>
      <c r="F17" s="303"/>
      <c r="G17" s="169"/>
      <c r="H17" s="19"/>
      <c r="I17" s="19"/>
    </row>
    <row r="18" spans="1:11" ht="18">
      <c r="A18" s="150"/>
      <c r="B18" s="41"/>
      <c r="C18" s="33" t="s">
        <v>23</v>
      </c>
      <c r="D18" s="55"/>
      <c r="E18" s="303"/>
      <c r="F18" s="303"/>
      <c r="G18" s="169"/>
      <c r="H18" s="19"/>
      <c r="I18" s="19"/>
      <c r="K18" s="155"/>
    </row>
    <row r="19" spans="1:11" ht="18">
      <c r="A19" s="150"/>
      <c r="B19" s="41"/>
      <c r="C19" s="33" t="s">
        <v>24</v>
      </c>
      <c r="D19" s="55"/>
      <c r="E19" s="303"/>
      <c r="F19" s="303"/>
      <c r="K19" s="155"/>
    </row>
    <row r="20" spans="1:11" ht="18">
      <c r="A20" s="150"/>
      <c r="B20" s="41"/>
      <c r="C20" s="33" t="s">
        <v>22</v>
      </c>
      <c r="D20" s="55"/>
      <c r="E20" s="303"/>
      <c r="F20" s="303"/>
      <c r="K20" s="155"/>
    </row>
    <row r="21" spans="1:11" ht="18">
      <c r="A21" s="150"/>
      <c r="B21" s="41"/>
      <c r="C21" s="33" t="s">
        <v>26</v>
      </c>
      <c r="D21" s="55"/>
      <c r="E21" s="303"/>
      <c r="F21" s="303"/>
      <c r="H21" s="230"/>
      <c r="I21" s="226"/>
      <c r="J21" s="225"/>
      <c r="K21" s="155"/>
    </row>
    <row r="22" spans="1:11" ht="18">
      <c r="A22" s="150"/>
      <c r="B22" s="41"/>
      <c r="C22" s="33" t="s">
        <v>63</v>
      </c>
      <c r="D22" s="55"/>
      <c r="E22" s="303"/>
      <c r="F22" s="303"/>
      <c r="H22" s="230"/>
      <c r="I22" s="226"/>
      <c r="J22" s="225"/>
      <c r="K22" s="184"/>
    </row>
    <row r="23" spans="1:11" ht="18">
      <c r="A23" s="150"/>
      <c r="B23" s="41"/>
      <c r="C23" s="306" t="s">
        <v>166</v>
      </c>
      <c r="D23" s="21"/>
      <c r="H23" s="230"/>
      <c r="I23" s="227"/>
      <c r="J23" s="225"/>
      <c r="K23" s="184"/>
    </row>
    <row r="24" spans="1:11" ht="18">
      <c r="A24" s="150"/>
      <c r="B24" s="41"/>
      <c r="C24" s="306"/>
      <c r="D24" s="32">
        <v>0</v>
      </c>
      <c r="E24" s="216" t="str">
        <f>IF(D24=0,"Add weight as required","OK")</f>
        <v>Add weight as required</v>
      </c>
      <c r="H24" s="322" t="str">
        <f>IF(D24=0,"No Dealer fit Options","OK")</f>
        <v>No Dealer fit Options</v>
      </c>
      <c r="I24" s="322"/>
      <c r="J24" s="322"/>
      <c r="K24" s="184"/>
    </row>
    <row r="25" spans="1:12" ht="12.75" customHeight="1">
      <c r="A25" s="150"/>
      <c r="B25" s="185"/>
      <c r="C25" s="153"/>
      <c r="D25" s="150"/>
      <c r="E25" s="217"/>
      <c r="F25" s="150"/>
      <c r="G25" s="150"/>
      <c r="H25" s="320"/>
      <c r="I25" s="320"/>
      <c r="J25" s="320"/>
      <c r="K25" s="155"/>
      <c r="L25" s="19"/>
    </row>
    <row r="26" spans="1:12" ht="18" customHeight="1">
      <c r="A26" s="150"/>
      <c r="B26" s="40" t="s">
        <v>82</v>
      </c>
      <c r="C26" s="2" t="s">
        <v>97</v>
      </c>
      <c r="D26" s="21"/>
      <c r="F26" s="19"/>
      <c r="G26" s="169"/>
      <c r="H26" s="325" t="s">
        <v>42</v>
      </c>
      <c r="I26" s="325"/>
      <c r="J26" s="325"/>
      <c r="K26" s="155"/>
      <c r="L26" s="19"/>
    </row>
    <row r="27" spans="1:10" ht="18">
      <c r="A27" s="150"/>
      <c r="B27" s="41"/>
      <c r="C27" s="33" t="s">
        <v>79</v>
      </c>
      <c r="D27" s="31">
        <v>0</v>
      </c>
      <c r="E27" s="81" t="str">
        <f>IF(D27=0,"Add weight as required","OK")</f>
        <v>Add weight as required</v>
      </c>
      <c r="F27" s="19"/>
      <c r="H27" s="321"/>
      <c r="I27" s="321"/>
      <c r="J27" s="321"/>
    </row>
    <row r="28" spans="1:10" ht="18">
      <c r="A28" s="150"/>
      <c r="B28" s="41"/>
      <c r="C28" s="33" t="s">
        <v>80</v>
      </c>
      <c r="D28" s="31">
        <v>0</v>
      </c>
      <c r="E28" s="81" t="str">
        <f>IF(D28=0,"Add weight as required","OK")</f>
        <v>Add weight as required</v>
      </c>
      <c r="G28" s="137"/>
      <c r="H28" s="321" t="s">
        <v>48</v>
      </c>
      <c r="I28" s="321"/>
      <c r="J28" s="321"/>
    </row>
    <row r="29" spans="1:10" ht="18">
      <c r="A29" s="150"/>
      <c r="B29" s="41"/>
      <c r="C29" s="14" t="s">
        <v>34</v>
      </c>
      <c r="D29" s="312" t="str">
        <f>IF(F29=0,"No Extras","OK")</f>
        <v>No Extras</v>
      </c>
      <c r="E29" s="312"/>
      <c r="F29" s="78">
        <f>SUM(D24:D28)</f>
        <v>0</v>
      </c>
      <c r="H29" s="321" t="s">
        <v>37</v>
      </c>
      <c r="I29" s="321"/>
      <c r="J29" s="321"/>
    </row>
    <row r="30" spans="1:11" ht="12.75" customHeight="1">
      <c r="A30" s="150"/>
      <c r="B30" s="185"/>
      <c r="C30" s="186"/>
      <c r="D30" s="187"/>
      <c r="E30" s="187"/>
      <c r="F30" s="150"/>
      <c r="G30" s="150"/>
      <c r="H30" s="231"/>
      <c r="I30" s="232"/>
      <c r="J30" s="232"/>
      <c r="K30" s="155"/>
    </row>
    <row r="31" spans="1:12" ht="18">
      <c r="A31" s="150"/>
      <c r="B31" s="40" t="s">
        <v>82</v>
      </c>
      <c r="C31" s="2" t="s">
        <v>56</v>
      </c>
      <c r="D31" s="21"/>
      <c r="E31" s="21"/>
      <c r="F31" s="4"/>
      <c r="H31" s="230"/>
      <c r="I31" s="225"/>
      <c r="J31" s="225"/>
      <c r="K31" s="183"/>
      <c r="L31" s="19"/>
    </row>
    <row r="32" spans="1:11" s="210" customFormat="1" ht="21.75" customHeight="1">
      <c r="A32" s="212"/>
      <c r="B32" s="67"/>
      <c r="C32" s="208" t="s">
        <v>129</v>
      </c>
      <c r="D32" s="85">
        <v>0</v>
      </c>
      <c r="E32" s="209" t="str">
        <f>IF(D32=0,"Add Weight","OK")</f>
        <v>Add Weight</v>
      </c>
      <c r="G32" s="211"/>
      <c r="H32" s="304" t="s">
        <v>89</v>
      </c>
      <c r="I32" s="304"/>
      <c r="J32" s="304"/>
      <c r="K32" s="212"/>
    </row>
    <row r="33" spans="1:12" s="128" customFormat="1" ht="19.5" customHeight="1">
      <c r="A33" s="259"/>
      <c r="B33" s="214"/>
      <c r="C33" s="213" t="s">
        <v>127</v>
      </c>
      <c r="D33" s="203">
        <v>0</v>
      </c>
      <c r="E33" s="201" t="str">
        <f>IF(D33=0,"Add Weight","OK")</f>
        <v>Add Weight</v>
      </c>
      <c r="F33" s="205"/>
      <c r="G33" s="206"/>
      <c r="H33" s="304" t="s">
        <v>126</v>
      </c>
      <c r="I33" s="304"/>
      <c r="J33" s="304"/>
      <c r="K33" s="215"/>
      <c r="L33" s="61"/>
    </row>
    <row r="34" spans="1:10" ht="18">
      <c r="A34" s="150"/>
      <c r="B34" s="41"/>
      <c r="C34" s="132" t="s">
        <v>30</v>
      </c>
      <c r="D34" s="31">
        <v>0</v>
      </c>
      <c r="E34" s="68" t="str">
        <f>IF(D34=0,"Add Weight","OK")</f>
        <v>Add Weight</v>
      </c>
      <c r="G34" s="180"/>
      <c r="H34" s="304" t="s">
        <v>52</v>
      </c>
      <c r="I34" s="304"/>
      <c r="J34" s="304"/>
    </row>
    <row r="35" spans="1:10" ht="18">
      <c r="A35" s="150"/>
      <c r="B35" s="41"/>
      <c r="C35" s="132" t="s">
        <v>125</v>
      </c>
      <c r="D35" s="197">
        <v>25</v>
      </c>
      <c r="E35" s="60" t="s">
        <v>51</v>
      </c>
      <c r="F35" s="122"/>
      <c r="G35" s="180"/>
      <c r="H35" s="194"/>
      <c r="I35" s="233"/>
      <c r="J35" s="233"/>
    </row>
    <row r="36" spans="1:10" ht="18">
      <c r="A36" s="150"/>
      <c r="B36" s="41"/>
      <c r="C36" s="132" t="s">
        <v>1</v>
      </c>
      <c r="D36" s="197">
        <v>6</v>
      </c>
      <c r="E36" s="68" t="str">
        <f aca="true" t="shared" si="0" ref="E36:E44">IF(D36=0,"Add Weight","OK")</f>
        <v>OK</v>
      </c>
      <c r="F36" s="122"/>
      <c r="G36" s="180"/>
      <c r="H36" s="194"/>
      <c r="I36" s="233"/>
      <c r="J36" s="233"/>
    </row>
    <row r="37" spans="1:10" ht="18">
      <c r="A37" s="150"/>
      <c r="B37" s="41"/>
      <c r="C37" s="132" t="s">
        <v>2</v>
      </c>
      <c r="D37" s="197">
        <v>4.5</v>
      </c>
      <c r="E37" s="68" t="str">
        <f t="shared" si="0"/>
        <v>OK</v>
      </c>
      <c r="F37" s="128"/>
      <c r="G37" s="180"/>
      <c r="H37" s="194"/>
      <c r="I37" s="233"/>
      <c r="J37" s="233"/>
    </row>
    <row r="38" spans="1:10" ht="18">
      <c r="A38" s="150"/>
      <c r="B38" s="41"/>
      <c r="C38" s="132" t="s">
        <v>18</v>
      </c>
      <c r="D38" s="197">
        <v>2.5</v>
      </c>
      <c r="E38" s="68" t="str">
        <f t="shared" si="0"/>
        <v>OK</v>
      </c>
      <c r="G38" s="180"/>
      <c r="H38" s="304" t="s">
        <v>53</v>
      </c>
      <c r="I38" s="304"/>
      <c r="J38" s="304"/>
    </row>
    <row r="39" spans="1:10" ht="19.5" customHeight="1">
      <c r="A39" s="150"/>
      <c r="B39" s="41"/>
      <c r="C39" s="204" t="s">
        <v>57</v>
      </c>
      <c r="D39" s="203">
        <v>0</v>
      </c>
      <c r="E39" s="201" t="str">
        <f t="shared" si="0"/>
        <v>Add Weight</v>
      </c>
      <c r="G39" s="180"/>
      <c r="H39" s="304" t="s">
        <v>58</v>
      </c>
      <c r="I39" s="304"/>
      <c r="J39" s="304"/>
    </row>
    <row r="40" spans="1:10" ht="18">
      <c r="A40" s="150"/>
      <c r="B40" s="41"/>
      <c r="C40" s="132" t="s">
        <v>36</v>
      </c>
      <c r="D40" s="31">
        <v>0</v>
      </c>
      <c r="E40" s="68" t="str">
        <f t="shared" si="0"/>
        <v>Add Weight</v>
      </c>
      <c r="G40" s="180"/>
      <c r="H40" s="304" t="s">
        <v>55</v>
      </c>
      <c r="I40" s="304"/>
      <c r="J40" s="304"/>
    </row>
    <row r="41" spans="1:10" ht="18">
      <c r="A41" s="150"/>
      <c r="B41" s="41"/>
      <c r="C41" s="132" t="s">
        <v>88</v>
      </c>
      <c r="D41" s="31">
        <v>0</v>
      </c>
      <c r="E41" s="68" t="str">
        <f t="shared" si="0"/>
        <v>Add Weight</v>
      </c>
      <c r="F41" s="23"/>
      <c r="G41" s="139"/>
      <c r="H41" s="230"/>
      <c r="I41" s="225"/>
      <c r="J41" s="225"/>
    </row>
    <row r="42" spans="1:10" ht="18">
      <c r="A42" s="150"/>
      <c r="B42" s="41"/>
      <c r="C42" s="132" t="s">
        <v>77</v>
      </c>
      <c r="D42" s="31">
        <v>0</v>
      </c>
      <c r="E42" s="68" t="str">
        <f t="shared" si="0"/>
        <v>Add Weight</v>
      </c>
      <c r="F42" s="23"/>
      <c r="G42" s="139"/>
      <c r="H42" s="230"/>
      <c r="I42" s="225"/>
      <c r="J42" s="225"/>
    </row>
    <row r="43" spans="1:10" ht="18">
      <c r="A43" s="150"/>
      <c r="B43" s="41"/>
      <c r="C43" s="132" t="s">
        <v>78</v>
      </c>
      <c r="D43" s="31">
        <v>0</v>
      </c>
      <c r="E43" s="68" t="str">
        <f t="shared" si="0"/>
        <v>Add Weight</v>
      </c>
      <c r="F43" s="23"/>
      <c r="G43" s="139"/>
      <c r="H43" s="230"/>
      <c r="I43" s="225"/>
      <c r="J43" s="225"/>
    </row>
    <row r="44" spans="1:10" ht="18">
      <c r="A44" s="150"/>
      <c r="B44" s="41"/>
      <c r="C44" s="73" t="s">
        <v>41</v>
      </c>
      <c r="D44" s="74" t="s">
        <v>43</v>
      </c>
      <c r="E44" s="68" t="str">
        <f t="shared" si="0"/>
        <v>OK</v>
      </c>
      <c r="F44" s="4"/>
      <c r="H44" s="230"/>
      <c r="I44" s="225"/>
      <c r="J44" s="225"/>
    </row>
    <row r="45" spans="1:10" ht="18">
      <c r="A45" s="150"/>
      <c r="B45" s="41"/>
      <c r="C45" s="14" t="s">
        <v>34</v>
      </c>
      <c r="D45" s="312" t="str">
        <f>IF(F45=0,"Weight Required","OK")</f>
        <v>OK</v>
      </c>
      <c r="E45" s="312"/>
      <c r="F45" s="78">
        <f>SUM(D32:D44)</f>
        <v>38</v>
      </c>
      <c r="G45" s="137"/>
      <c r="H45" s="230" t="s">
        <v>37</v>
      </c>
      <c r="I45" s="225"/>
      <c r="J45" s="225"/>
    </row>
    <row r="46" spans="1:10" ht="12.75" customHeight="1">
      <c r="A46" s="150"/>
      <c r="B46" s="185"/>
      <c r="C46" s="153"/>
      <c r="D46" s="191"/>
      <c r="E46" s="191"/>
      <c r="F46" s="152"/>
      <c r="G46" s="152"/>
      <c r="H46" s="231"/>
      <c r="I46" s="232"/>
      <c r="J46" s="232"/>
    </row>
    <row r="47" spans="1:10" ht="18">
      <c r="A47" s="150"/>
      <c r="B47" s="40" t="s">
        <v>82</v>
      </c>
      <c r="C47" s="2" t="s">
        <v>101</v>
      </c>
      <c r="F47" s="13"/>
      <c r="G47" s="137"/>
      <c r="H47" s="230"/>
      <c r="I47" s="225"/>
      <c r="J47" s="225"/>
    </row>
    <row r="48" spans="1:10" ht="18">
      <c r="A48" s="150"/>
      <c r="B48" s="41"/>
      <c r="C48" s="33" t="s">
        <v>33</v>
      </c>
      <c r="D48" s="31">
        <v>0</v>
      </c>
      <c r="E48" s="68" t="str">
        <f aca="true" t="shared" si="1" ref="E48:E55">IF(D48=0,"Add Weight as Required","OK")</f>
        <v>Add Weight as Required</v>
      </c>
      <c r="F48" s="4"/>
      <c r="H48" s="230"/>
      <c r="I48" s="225"/>
      <c r="J48" s="225"/>
    </row>
    <row r="49" spans="1:10" ht="18">
      <c r="A49" s="150"/>
      <c r="B49" s="41"/>
      <c r="C49" s="33" t="s">
        <v>64</v>
      </c>
      <c r="D49" s="31">
        <v>0</v>
      </c>
      <c r="E49" s="68" t="str">
        <f t="shared" si="1"/>
        <v>Add Weight as Required</v>
      </c>
      <c r="F49" s="14"/>
      <c r="G49" s="140"/>
      <c r="H49" s="230"/>
      <c r="I49" s="225"/>
      <c r="J49" s="225"/>
    </row>
    <row r="50" spans="1:10" ht="18">
      <c r="A50" s="150"/>
      <c r="B50" s="41"/>
      <c r="C50" s="33" t="s">
        <v>8</v>
      </c>
      <c r="D50" s="31">
        <v>0</v>
      </c>
      <c r="E50" s="68" t="str">
        <f t="shared" si="1"/>
        <v>Add Weight as Required</v>
      </c>
      <c r="F50" s="14"/>
      <c r="G50" s="140"/>
      <c r="H50" s="230"/>
      <c r="I50" s="225"/>
      <c r="J50" s="225"/>
    </row>
    <row r="51" spans="1:10" ht="18">
      <c r="A51" s="150"/>
      <c r="B51" s="41"/>
      <c r="C51" s="33" t="s">
        <v>9</v>
      </c>
      <c r="D51" s="31">
        <v>0</v>
      </c>
      <c r="E51" s="68" t="str">
        <f t="shared" si="1"/>
        <v>Add Weight as Required</v>
      </c>
      <c r="F51" s="4"/>
      <c r="H51" s="230"/>
      <c r="I51" s="225"/>
      <c r="J51" s="225"/>
    </row>
    <row r="52" spans="1:10" ht="18">
      <c r="A52" s="150"/>
      <c r="B52" s="41"/>
      <c r="C52" s="33" t="s">
        <v>32</v>
      </c>
      <c r="D52" s="31">
        <v>0</v>
      </c>
      <c r="E52" s="68" t="str">
        <f t="shared" si="1"/>
        <v>Add Weight as Required</v>
      </c>
      <c r="F52" s="13"/>
      <c r="G52" s="137"/>
      <c r="H52" s="230"/>
      <c r="I52" s="225"/>
      <c r="J52" s="225"/>
    </row>
    <row r="53" spans="1:10" ht="18">
      <c r="A53" s="150"/>
      <c r="B53" s="41"/>
      <c r="C53" s="33" t="s">
        <v>50</v>
      </c>
      <c r="D53" s="31">
        <v>0</v>
      </c>
      <c r="E53" s="68" t="str">
        <f t="shared" si="1"/>
        <v>Add Weight as Required</v>
      </c>
      <c r="F53" s="4"/>
      <c r="H53" s="230"/>
      <c r="I53" s="225"/>
      <c r="J53" s="225"/>
    </row>
    <row r="54" spans="1:10" ht="18">
      <c r="A54" s="150"/>
      <c r="B54" s="41"/>
      <c r="C54" s="75" t="s">
        <v>41</v>
      </c>
      <c r="D54" s="74" t="s">
        <v>43</v>
      </c>
      <c r="E54" s="68" t="str">
        <f t="shared" si="1"/>
        <v>OK</v>
      </c>
      <c r="F54" s="4"/>
      <c r="H54" s="230"/>
      <c r="I54" s="225"/>
      <c r="J54" s="225"/>
    </row>
    <row r="55" spans="1:10" ht="18">
      <c r="A55" s="150"/>
      <c r="B55" s="41"/>
      <c r="C55" s="75" t="s">
        <v>41</v>
      </c>
      <c r="D55" s="74" t="s">
        <v>43</v>
      </c>
      <c r="E55" s="68" t="str">
        <f t="shared" si="1"/>
        <v>OK</v>
      </c>
      <c r="F55" s="13"/>
      <c r="G55" s="137"/>
      <c r="H55" s="230"/>
      <c r="I55" s="225"/>
      <c r="J55" s="225"/>
    </row>
    <row r="56" spans="1:10" ht="18">
      <c r="A56" s="150"/>
      <c r="B56" s="41"/>
      <c r="C56" s="14" t="s">
        <v>34</v>
      </c>
      <c r="D56" s="312" t="str">
        <f>IF(F56=0,"Weight Required","OK")</f>
        <v>Weight Required</v>
      </c>
      <c r="E56" s="312"/>
      <c r="F56" s="78">
        <f>SUM(D48:D55)</f>
        <v>0</v>
      </c>
      <c r="G56" s="137"/>
      <c r="H56" s="230" t="s">
        <v>37</v>
      </c>
      <c r="I56" s="225"/>
      <c r="J56" s="225"/>
    </row>
    <row r="57" spans="1:10" ht="12" customHeight="1">
      <c r="A57" s="150"/>
      <c r="B57" s="185"/>
      <c r="C57" s="153"/>
      <c r="D57" s="191"/>
      <c r="E57" s="191"/>
      <c r="F57" s="152"/>
      <c r="G57" s="152"/>
      <c r="H57" s="231"/>
      <c r="I57" s="232"/>
      <c r="J57" s="232"/>
    </row>
    <row r="58" spans="1:10" ht="18">
      <c r="A58" s="150"/>
      <c r="B58" s="40" t="s">
        <v>82</v>
      </c>
      <c r="C58" s="2" t="s">
        <v>100</v>
      </c>
      <c r="F58" s="13"/>
      <c r="G58" s="137"/>
      <c r="H58" s="230"/>
      <c r="I58" s="225"/>
      <c r="J58" s="225"/>
    </row>
    <row r="59" spans="1:10" ht="18">
      <c r="A59" s="150"/>
      <c r="B59" s="41"/>
      <c r="C59" s="33" t="s">
        <v>13</v>
      </c>
      <c r="D59" s="31">
        <v>0</v>
      </c>
      <c r="E59" s="196" t="str">
        <f aca="true" t="shared" si="2" ref="E59:E66">IF(D59=0,"Add Weight as Required","OK")</f>
        <v>Add Weight as Required</v>
      </c>
      <c r="F59" s="4"/>
      <c r="H59" s="230"/>
      <c r="I59" s="225"/>
      <c r="J59" s="225"/>
    </row>
    <row r="60" spans="1:10" ht="18">
      <c r="A60" s="150"/>
      <c r="B60" s="41"/>
      <c r="C60" s="33" t="s">
        <v>12</v>
      </c>
      <c r="D60" s="31">
        <v>0</v>
      </c>
      <c r="E60" s="68" t="str">
        <f t="shared" si="2"/>
        <v>Add Weight as Required</v>
      </c>
      <c r="F60" s="4"/>
      <c r="H60" s="230"/>
      <c r="I60" s="225"/>
      <c r="J60" s="225"/>
    </row>
    <row r="61" spans="1:10" ht="18">
      <c r="A61" s="150"/>
      <c r="B61" s="41"/>
      <c r="C61" s="33" t="s">
        <v>31</v>
      </c>
      <c r="D61" s="31">
        <v>0</v>
      </c>
      <c r="E61" s="68" t="str">
        <f t="shared" si="2"/>
        <v>Add Weight as Required</v>
      </c>
      <c r="F61" s="4"/>
      <c r="H61" s="230"/>
      <c r="I61" s="225"/>
      <c r="J61" s="225"/>
    </row>
    <row r="62" spans="1:10" ht="18">
      <c r="A62" s="150"/>
      <c r="B62" s="41"/>
      <c r="C62" s="33" t="s">
        <v>0</v>
      </c>
      <c r="D62" s="31">
        <v>0</v>
      </c>
      <c r="E62" s="68" t="str">
        <f t="shared" si="2"/>
        <v>Add Weight as Required</v>
      </c>
      <c r="F62" s="4"/>
      <c r="H62" s="230"/>
      <c r="I62" s="225"/>
      <c r="J62" s="225"/>
    </row>
    <row r="63" spans="1:10" ht="18">
      <c r="A63" s="150"/>
      <c r="B63" s="41"/>
      <c r="C63" s="33" t="s">
        <v>10</v>
      </c>
      <c r="D63" s="31">
        <v>0</v>
      </c>
      <c r="E63" s="68" t="str">
        <f t="shared" si="2"/>
        <v>Add Weight as Required</v>
      </c>
      <c r="F63" s="4"/>
      <c r="H63" s="230"/>
      <c r="I63" s="225"/>
      <c r="J63" s="225"/>
    </row>
    <row r="64" spans="1:10" ht="18">
      <c r="A64" s="150"/>
      <c r="B64" s="41"/>
      <c r="C64" s="33" t="s">
        <v>4</v>
      </c>
      <c r="D64" s="76">
        <v>0</v>
      </c>
      <c r="E64" s="68" t="str">
        <f t="shared" si="2"/>
        <v>Add Weight as Required</v>
      </c>
      <c r="F64" s="4"/>
      <c r="H64" s="230"/>
      <c r="I64" s="225"/>
      <c r="J64" s="225"/>
    </row>
    <row r="65" spans="1:10" ht="18">
      <c r="A65" s="150"/>
      <c r="B65" s="41"/>
      <c r="C65" s="33" t="s">
        <v>40</v>
      </c>
      <c r="D65" s="76">
        <v>0</v>
      </c>
      <c r="E65" s="68" t="str">
        <f t="shared" si="2"/>
        <v>Add Weight as Required</v>
      </c>
      <c r="F65" s="4"/>
      <c r="H65" s="230"/>
      <c r="I65" s="225"/>
      <c r="J65" s="225"/>
    </row>
    <row r="66" spans="1:10" ht="18">
      <c r="A66" s="150"/>
      <c r="B66" s="41"/>
      <c r="C66" s="75" t="s">
        <v>41</v>
      </c>
      <c r="D66" s="74" t="s">
        <v>43</v>
      </c>
      <c r="E66" s="68" t="str">
        <f t="shared" si="2"/>
        <v>OK</v>
      </c>
      <c r="F66" s="4"/>
      <c r="H66" s="230"/>
      <c r="I66" s="225"/>
      <c r="J66" s="225"/>
    </row>
    <row r="67" spans="1:10" ht="18">
      <c r="A67" s="150"/>
      <c r="B67" s="41"/>
      <c r="C67" s="14" t="s">
        <v>34</v>
      </c>
      <c r="D67" s="312" t="str">
        <f>IF(F67=0,"Weight Required","OK")</f>
        <v>Weight Required</v>
      </c>
      <c r="E67" s="312"/>
      <c r="F67" s="78">
        <f>SUM(D59:D66)</f>
        <v>0</v>
      </c>
      <c r="G67" s="137"/>
      <c r="H67" s="230" t="s">
        <v>37</v>
      </c>
      <c r="I67" s="225"/>
      <c r="J67" s="225"/>
    </row>
    <row r="68" spans="1:10" ht="11.25" customHeight="1">
      <c r="A68" s="150"/>
      <c r="B68" s="185"/>
      <c r="C68" s="150"/>
      <c r="D68" s="191"/>
      <c r="E68" s="191"/>
      <c r="F68" s="153"/>
      <c r="G68" s="153"/>
      <c r="H68" s="231"/>
      <c r="I68" s="232"/>
      <c r="J68" s="232"/>
    </row>
    <row r="69" spans="1:10" ht="18">
      <c r="A69" s="150"/>
      <c r="B69" s="40" t="s">
        <v>82</v>
      </c>
      <c r="C69" s="2" t="s">
        <v>99</v>
      </c>
      <c r="F69" s="13"/>
      <c r="G69" s="137"/>
      <c r="H69" s="230"/>
      <c r="I69" s="225"/>
      <c r="J69" s="225"/>
    </row>
    <row r="70" spans="1:10" ht="18">
      <c r="A70" s="150"/>
      <c r="B70" s="41"/>
      <c r="C70" s="33" t="s">
        <v>45</v>
      </c>
      <c r="D70" s="31">
        <v>0</v>
      </c>
      <c r="E70" s="68" t="str">
        <f aca="true" t="shared" si="3" ref="E70:E81">IF(D70=0,"Add Weight as Required","OK")</f>
        <v>Add Weight as Required</v>
      </c>
      <c r="F70" s="13"/>
      <c r="G70" s="137"/>
      <c r="H70" s="230"/>
      <c r="I70" s="225"/>
      <c r="J70" s="225"/>
    </row>
    <row r="71" spans="1:10" ht="18">
      <c r="A71" s="150"/>
      <c r="B71" s="41"/>
      <c r="C71" s="33" t="s">
        <v>67</v>
      </c>
      <c r="D71" s="31">
        <v>0</v>
      </c>
      <c r="E71" s="68" t="str">
        <f t="shared" si="3"/>
        <v>Add Weight as Required</v>
      </c>
      <c r="F71" s="13"/>
      <c r="G71" s="137"/>
      <c r="H71" s="230"/>
      <c r="I71" s="225"/>
      <c r="J71" s="225"/>
    </row>
    <row r="72" spans="1:10" ht="18">
      <c r="A72" s="150"/>
      <c r="B72" s="41"/>
      <c r="C72" s="33" t="s">
        <v>46</v>
      </c>
      <c r="D72" s="31">
        <v>0</v>
      </c>
      <c r="E72" s="68" t="str">
        <f t="shared" si="3"/>
        <v>Add Weight as Required</v>
      </c>
      <c r="F72" s="13"/>
      <c r="G72" s="137"/>
      <c r="H72" s="230"/>
      <c r="I72" s="225"/>
      <c r="J72" s="225"/>
    </row>
    <row r="73" spans="1:10" ht="18">
      <c r="A73" s="150"/>
      <c r="B73" s="41"/>
      <c r="C73" s="33" t="s">
        <v>17</v>
      </c>
      <c r="D73" s="31">
        <v>0</v>
      </c>
      <c r="E73" s="68" t="str">
        <f t="shared" si="3"/>
        <v>Add Weight as Required</v>
      </c>
      <c r="F73" s="14"/>
      <c r="G73" s="140"/>
      <c r="H73" s="230"/>
      <c r="I73" s="225"/>
      <c r="J73" s="225"/>
    </row>
    <row r="74" spans="1:10" ht="18">
      <c r="A74" s="150"/>
      <c r="B74" s="41"/>
      <c r="C74" s="33" t="s">
        <v>5</v>
      </c>
      <c r="D74" s="31">
        <v>0</v>
      </c>
      <c r="E74" s="68" t="str">
        <f t="shared" si="3"/>
        <v>Add Weight as Required</v>
      </c>
      <c r="F74" s="4"/>
      <c r="H74" s="230"/>
      <c r="I74" s="225"/>
      <c r="J74" s="225"/>
    </row>
    <row r="75" spans="1:10" ht="18">
      <c r="A75" s="150"/>
      <c r="B75" s="41"/>
      <c r="C75" s="33" t="s">
        <v>6</v>
      </c>
      <c r="D75" s="31">
        <v>0</v>
      </c>
      <c r="E75" s="68" t="str">
        <f t="shared" si="3"/>
        <v>Add Weight as Required</v>
      </c>
      <c r="F75" s="14"/>
      <c r="G75" s="140"/>
      <c r="H75" s="230"/>
      <c r="I75" s="225"/>
      <c r="J75" s="225"/>
    </row>
    <row r="76" spans="1:10" ht="18">
      <c r="A76" s="150"/>
      <c r="B76" s="41"/>
      <c r="C76" s="33" t="s">
        <v>44</v>
      </c>
      <c r="D76" s="31">
        <v>0</v>
      </c>
      <c r="E76" s="68" t="str">
        <f t="shared" si="3"/>
        <v>Add Weight as Required</v>
      </c>
      <c r="F76" s="14"/>
      <c r="G76" s="140"/>
      <c r="H76" s="230"/>
      <c r="I76" s="225"/>
      <c r="J76" s="225"/>
    </row>
    <row r="77" spans="1:10" ht="18">
      <c r="A77" s="150"/>
      <c r="B77" s="41"/>
      <c r="C77" s="33" t="s">
        <v>35</v>
      </c>
      <c r="D77" s="31">
        <v>0</v>
      </c>
      <c r="E77" s="68" t="str">
        <f t="shared" si="3"/>
        <v>Add Weight as Required</v>
      </c>
      <c r="F77" s="14"/>
      <c r="G77" s="140"/>
      <c r="H77" s="230"/>
      <c r="I77" s="225"/>
      <c r="J77" s="225"/>
    </row>
    <row r="78" spans="1:10" ht="18">
      <c r="A78" s="150"/>
      <c r="B78" s="41"/>
      <c r="C78" s="33" t="s">
        <v>66</v>
      </c>
      <c r="D78" s="31">
        <v>0</v>
      </c>
      <c r="E78" s="68" t="str">
        <f t="shared" si="3"/>
        <v>Add Weight as Required</v>
      </c>
      <c r="F78" s="14"/>
      <c r="G78" s="140"/>
      <c r="H78" s="230"/>
      <c r="I78" s="225"/>
      <c r="J78" s="225"/>
    </row>
    <row r="79" spans="1:11" ht="27.75" customHeight="1">
      <c r="A79" s="150"/>
      <c r="B79" s="41"/>
      <c r="C79" s="202" t="s">
        <v>39</v>
      </c>
      <c r="D79" s="203">
        <v>0</v>
      </c>
      <c r="E79" s="201" t="str">
        <f t="shared" si="3"/>
        <v>Add Weight as Required</v>
      </c>
      <c r="G79" s="140"/>
      <c r="H79" s="321" t="s">
        <v>94</v>
      </c>
      <c r="I79" s="321"/>
      <c r="J79" s="321"/>
      <c r="K79" s="155"/>
    </row>
    <row r="80" spans="1:11" ht="18">
      <c r="A80" s="150"/>
      <c r="B80" s="41"/>
      <c r="C80" s="75" t="s">
        <v>41</v>
      </c>
      <c r="D80" s="74" t="s">
        <v>43</v>
      </c>
      <c r="E80" s="68" t="str">
        <f t="shared" si="3"/>
        <v>OK</v>
      </c>
      <c r="F80" s="14"/>
      <c r="G80" s="140"/>
      <c r="H80" s="230"/>
      <c r="I80" s="225"/>
      <c r="J80" s="225"/>
      <c r="K80" s="184"/>
    </row>
    <row r="81" spans="1:11" ht="18">
      <c r="A81" s="150"/>
      <c r="B81" s="41"/>
      <c r="C81" s="75" t="s">
        <v>41</v>
      </c>
      <c r="D81" s="74" t="s">
        <v>43</v>
      </c>
      <c r="E81" s="68" t="str">
        <f t="shared" si="3"/>
        <v>OK</v>
      </c>
      <c r="F81" s="14"/>
      <c r="G81" s="140"/>
      <c r="H81" s="230"/>
      <c r="I81" s="225"/>
      <c r="J81" s="225"/>
      <c r="K81" s="155"/>
    </row>
    <row r="82" spans="1:11" ht="18">
      <c r="A82" s="150"/>
      <c r="B82" s="41"/>
      <c r="C82" s="14" t="s">
        <v>34</v>
      </c>
      <c r="D82" s="318" t="str">
        <f>IF(F82=0,"Weight Required","OK")</f>
        <v>Weight Required</v>
      </c>
      <c r="E82" s="318"/>
      <c r="F82" s="78">
        <f>SUM(D70:D81)</f>
        <v>0</v>
      </c>
      <c r="G82" s="141"/>
      <c r="H82" s="230" t="s">
        <v>37</v>
      </c>
      <c r="I82" s="225"/>
      <c r="J82" s="225"/>
      <c r="K82" s="155"/>
    </row>
    <row r="83" spans="1:11" ht="11.25" customHeight="1">
      <c r="A83" s="150"/>
      <c r="B83" s="185"/>
      <c r="C83" s="153"/>
      <c r="D83" s="191"/>
      <c r="E83" s="191"/>
      <c r="F83" s="152"/>
      <c r="G83" s="154"/>
      <c r="H83" s="231"/>
      <c r="I83" s="232"/>
      <c r="J83" s="232"/>
      <c r="K83" s="155"/>
    </row>
    <row r="84" spans="1:11" ht="18">
      <c r="A84" s="150"/>
      <c r="B84" s="40" t="s">
        <v>82</v>
      </c>
      <c r="C84" s="2" t="s">
        <v>102</v>
      </c>
      <c r="F84" s="14"/>
      <c r="H84" s="230"/>
      <c r="I84" s="225"/>
      <c r="J84" s="225"/>
      <c r="K84" s="155"/>
    </row>
    <row r="85" spans="1:10" ht="18">
      <c r="A85" s="150"/>
      <c r="B85" s="41"/>
      <c r="C85" s="33" t="s">
        <v>16</v>
      </c>
      <c r="D85" s="31">
        <v>0</v>
      </c>
      <c r="E85" s="68" t="str">
        <f aca="true" t="shared" si="4" ref="E85:E91">IF(D85=0,"Add Weight as Required","OK")</f>
        <v>Add Weight as Required</v>
      </c>
      <c r="F85" s="14"/>
      <c r="G85" s="140"/>
      <c r="H85" s="230"/>
      <c r="I85" s="225"/>
      <c r="J85" s="225"/>
    </row>
    <row r="86" spans="1:10" ht="18">
      <c r="A86" s="150"/>
      <c r="B86" s="41"/>
      <c r="C86" s="33" t="s">
        <v>7</v>
      </c>
      <c r="D86" s="31">
        <v>0</v>
      </c>
      <c r="E86" s="68" t="str">
        <f t="shared" si="4"/>
        <v>Add Weight as Required</v>
      </c>
      <c r="F86" s="14"/>
      <c r="G86" s="140"/>
      <c r="H86" s="230"/>
      <c r="I86" s="225"/>
      <c r="J86" s="225"/>
    </row>
    <row r="87" spans="1:12" ht="18">
      <c r="A87" s="150"/>
      <c r="B87" s="41"/>
      <c r="C87" s="33" t="s">
        <v>47</v>
      </c>
      <c r="D87" s="74" t="s">
        <v>43</v>
      </c>
      <c r="E87" s="68" t="str">
        <f t="shared" si="4"/>
        <v>OK</v>
      </c>
      <c r="F87" s="14"/>
      <c r="G87" s="140"/>
      <c r="H87" s="230"/>
      <c r="I87" s="225"/>
      <c r="J87" s="225"/>
      <c r="K87" s="152"/>
      <c r="L87" s="13"/>
    </row>
    <row r="88" spans="1:10" ht="18">
      <c r="A88" s="150"/>
      <c r="B88" s="41"/>
      <c r="C88" s="33" t="s">
        <v>49</v>
      </c>
      <c r="D88" s="31">
        <v>0</v>
      </c>
      <c r="E88" s="68" t="str">
        <f t="shared" si="4"/>
        <v>Add Weight as Required</v>
      </c>
      <c r="F88" s="14"/>
      <c r="G88" s="142"/>
      <c r="H88" s="230"/>
      <c r="I88" s="225"/>
      <c r="J88" s="225"/>
    </row>
    <row r="89" spans="1:12" ht="18">
      <c r="A89" s="150"/>
      <c r="B89" s="41"/>
      <c r="C89" s="33" t="s">
        <v>59</v>
      </c>
      <c r="D89" s="31">
        <v>0</v>
      </c>
      <c r="E89" s="68" t="str">
        <f t="shared" si="4"/>
        <v>Add Weight as Required</v>
      </c>
      <c r="F89" s="14"/>
      <c r="G89" s="142"/>
      <c r="H89" s="230"/>
      <c r="I89" s="225"/>
      <c r="J89" s="225"/>
      <c r="K89" s="192"/>
      <c r="L89" s="67"/>
    </row>
    <row r="90" spans="1:10" ht="18">
      <c r="A90" s="150"/>
      <c r="B90" s="41"/>
      <c r="C90" s="33" t="s">
        <v>65</v>
      </c>
      <c r="D90" s="31">
        <v>0</v>
      </c>
      <c r="E90" s="68" t="str">
        <f t="shared" si="4"/>
        <v>Add Weight as Required</v>
      </c>
      <c r="F90" s="14"/>
      <c r="G90" s="142"/>
      <c r="H90" s="230"/>
      <c r="I90" s="225"/>
      <c r="J90" s="225"/>
    </row>
    <row r="91" spans="1:10" ht="18">
      <c r="A91" s="150"/>
      <c r="B91" s="41"/>
      <c r="C91" s="75" t="s">
        <v>41</v>
      </c>
      <c r="D91" s="74" t="s">
        <v>43</v>
      </c>
      <c r="E91" s="68" t="str">
        <f t="shared" si="4"/>
        <v>OK</v>
      </c>
      <c r="F91" s="14"/>
      <c r="G91" s="142"/>
      <c r="H91" s="230"/>
      <c r="I91" s="225"/>
      <c r="J91" s="225"/>
    </row>
    <row r="92" spans="1:12" ht="18">
      <c r="A92" s="150"/>
      <c r="B92" s="41"/>
      <c r="C92" s="14" t="s">
        <v>34</v>
      </c>
      <c r="D92" s="312" t="str">
        <f>IF(F92=0,"Weight Required","OK")</f>
        <v>Weight Required</v>
      </c>
      <c r="E92" s="312"/>
      <c r="F92" s="78">
        <f>SUM(D85:D91)</f>
        <v>0</v>
      </c>
      <c r="G92" s="145"/>
      <c r="H92" s="230" t="s">
        <v>37</v>
      </c>
      <c r="I92" s="225"/>
      <c r="J92" s="225"/>
      <c r="K92" s="192"/>
      <c r="L92" s="67"/>
    </row>
    <row r="93" spans="1:10" ht="12" customHeight="1" thickBot="1">
      <c r="A93" s="150"/>
      <c r="B93" s="185"/>
      <c r="C93" s="150"/>
      <c r="D93" s="191"/>
      <c r="E93" s="191"/>
      <c r="F93" s="155"/>
      <c r="G93" s="155"/>
      <c r="H93" s="231"/>
      <c r="I93" s="234"/>
      <c r="J93" s="232"/>
    </row>
    <row r="94" spans="2:11" ht="18.75" thickBot="1">
      <c r="B94" s="39" t="s">
        <v>84</v>
      </c>
      <c r="C94" s="50" t="s">
        <v>110</v>
      </c>
      <c r="F94" s="65">
        <f>SUM(F12:F92)</f>
        <v>45.8</v>
      </c>
      <c r="G94" s="146"/>
      <c r="H94" s="230" t="s">
        <v>37</v>
      </c>
      <c r="I94" s="226"/>
      <c r="J94" s="225"/>
      <c r="K94" s="43"/>
    </row>
    <row r="95" spans="3:11" ht="15.75" thickBot="1">
      <c r="C95" s="50" t="s">
        <v>112</v>
      </c>
      <c r="F95" s="63">
        <f>D6</f>
        <v>0</v>
      </c>
      <c r="G95" s="141"/>
      <c r="H95" s="230" t="s">
        <v>37</v>
      </c>
      <c r="I95" s="226"/>
      <c r="J95" s="225"/>
      <c r="K95" s="43"/>
    </row>
    <row r="96" spans="3:11" ht="18.75" thickBot="1">
      <c r="C96" s="50" t="s">
        <v>109</v>
      </c>
      <c r="F96" s="65">
        <f>SUM(D5+F94)</f>
        <v>45.8</v>
      </c>
      <c r="G96" s="147"/>
      <c r="H96" s="230" t="s">
        <v>37</v>
      </c>
      <c r="I96" s="225"/>
      <c r="J96" s="225"/>
      <c r="K96" s="43"/>
    </row>
    <row r="97" spans="3:11" ht="15.75" thickBot="1">
      <c r="C97" s="50" t="s">
        <v>128</v>
      </c>
      <c r="F97" s="63">
        <f>D7</f>
        <v>0</v>
      </c>
      <c r="G97" s="147"/>
      <c r="H97" s="230" t="s">
        <v>37</v>
      </c>
      <c r="I97" s="225"/>
      <c r="J97" s="225"/>
      <c r="K97" s="43"/>
    </row>
    <row r="98" spans="3:11" ht="60.75" thickBot="1">
      <c r="C98" s="64" t="s">
        <v>118</v>
      </c>
      <c r="F98" s="27">
        <f>SUM(F95-F94)</f>
        <v>-45.8</v>
      </c>
      <c r="G98" s="148"/>
      <c r="H98" s="230" t="s">
        <v>37</v>
      </c>
      <c r="I98" s="235"/>
      <c r="J98" s="235"/>
      <c r="K98" s="43"/>
    </row>
    <row r="99" spans="3:11" ht="117.75" thickBot="1" thickTop="1">
      <c r="C99" s="64" t="s">
        <v>111</v>
      </c>
      <c r="F99" s="66" t="str">
        <f>IF(F98&lt;0,"No, Too Much Payload, remove items","Yes, Payload Ok")</f>
        <v>No, Too Much Payload, remove items</v>
      </c>
      <c r="G99" s="148"/>
      <c r="H99" s="230" t="s">
        <v>37</v>
      </c>
      <c r="I99" s="225"/>
      <c r="J99" s="225"/>
      <c r="K99" s="43"/>
    </row>
    <row r="100" spans="2:11" ht="18.75" thickTop="1">
      <c r="B100" s="300" t="s">
        <v>87</v>
      </c>
      <c r="C100" s="300"/>
      <c r="D100" s="300"/>
      <c r="E100" s="300"/>
      <c r="F100" s="300"/>
      <c r="G100" s="157"/>
      <c r="H100" s="67"/>
      <c r="I100" s="67"/>
      <c r="J100" s="67"/>
      <c r="K100" s="43"/>
    </row>
    <row r="101" spans="2:11" ht="18">
      <c r="B101" s="57"/>
      <c r="C101" s="57"/>
      <c r="D101" s="57"/>
      <c r="E101" s="57"/>
      <c r="F101" s="57"/>
      <c r="G101" s="181"/>
      <c r="H101" s="131"/>
      <c r="I101" s="57"/>
      <c r="J101" s="57"/>
      <c r="K101" s="43"/>
    </row>
    <row r="102" ht="14.25">
      <c r="K102" s="43"/>
    </row>
    <row r="103" ht="14.25">
      <c r="K103" s="43"/>
    </row>
    <row r="104" spans="6:11" ht="14.25">
      <c r="F104" s="4"/>
      <c r="G104" s="143"/>
      <c r="H104" s="130"/>
      <c r="K104" s="43"/>
    </row>
    <row r="105" ht="14.25">
      <c r="K105" s="43"/>
    </row>
    <row r="106" ht="14.25">
      <c r="K106" s="43"/>
    </row>
    <row r="107" ht="14.25">
      <c r="K107" s="43"/>
    </row>
    <row r="108" ht="14.25">
      <c r="K108" s="43"/>
    </row>
    <row r="109" ht="14.25">
      <c r="K109" s="43"/>
    </row>
    <row r="110" ht="14.25">
      <c r="K110" s="43"/>
    </row>
    <row r="111" ht="14.25">
      <c r="K111" s="43"/>
    </row>
    <row r="112" ht="14.25">
      <c r="K112" s="43"/>
    </row>
    <row r="113" ht="14.25">
      <c r="K113" s="43"/>
    </row>
    <row r="114" ht="14.25">
      <c r="K114" s="43"/>
    </row>
    <row r="115" ht="14.25">
      <c r="K115" s="43"/>
    </row>
    <row r="116" ht="14.25">
      <c r="K116" s="43"/>
    </row>
    <row r="117" ht="14.25">
      <c r="K117" s="43"/>
    </row>
    <row r="118" ht="14.25">
      <c r="K118" s="43"/>
    </row>
    <row r="119" ht="14.25">
      <c r="K119" s="43"/>
    </row>
    <row r="120" ht="14.25">
      <c r="K120" s="43"/>
    </row>
    <row r="121" ht="14.25">
      <c r="K121" s="43"/>
    </row>
    <row r="122" ht="14.25">
      <c r="K122" s="43"/>
    </row>
    <row r="123" ht="14.25">
      <c r="K123" s="43"/>
    </row>
    <row r="124" ht="14.25">
      <c r="K124" s="43"/>
    </row>
    <row r="125" ht="14.25">
      <c r="K125" s="43"/>
    </row>
    <row r="126" ht="14.25">
      <c r="K126" s="43"/>
    </row>
    <row r="127" ht="14.25">
      <c r="K127" s="43"/>
    </row>
    <row r="128" ht="14.25">
      <c r="K128" s="43"/>
    </row>
    <row r="129" ht="14.25">
      <c r="K129" s="43"/>
    </row>
    <row r="130" ht="14.25">
      <c r="K130" s="43"/>
    </row>
    <row r="131" ht="14.25">
      <c r="K131" s="43"/>
    </row>
    <row r="132" ht="14.25">
      <c r="K132" s="43"/>
    </row>
    <row r="133" ht="14.25">
      <c r="K133" s="43"/>
    </row>
    <row r="134" ht="14.25">
      <c r="K134" s="43"/>
    </row>
    <row r="135" ht="14.25">
      <c r="K135" s="43"/>
    </row>
    <row r="136" ht="14.25">
      <c r="K136" s="43"/>
    </row>
    <row r="137" ht="14.25">
      <c r="K137" s="43"/>
    </row>
    <row r="138" ht="14.25">
      <c r="K138" s="43"/>
    </row>
    <row r="139" ht="14.25">
      <c r="K139" s="43"/>
    </row>
    <row r="140" ht="14.25">
      <c r="K140" s="43"/>
    </row>
    <row r="141" ht="14.25">
      <c r="K141" s="43"/>
    </row>
    <row r="142" ht="14.25">
      <c r="K142" s="43"/>
    </row>
    <row r="143" ht="14.25">
      <c r="K143" s="43"/>
    </row>
    <row r="144" ht="14.25">
      <c r="K144" s="43"/>
    </row>
    <row r="145" ht="14.25">
      <c r="K145" s="43"/>
    </row>
    <row r="146" ht="14.25">
      <c r="K146" s="43"/>
    </row>
    <row r="147" ht="14.25">
      <c r="K147" s="43"/>
    </row>
    <row r="148" ht="14.25">
      <c r="K148" s="43"/>
    </row>
    <row r="149" ht="14.25">
      <c r="K149" s="43"/>
    </row>
    <row r="150" ht="14.25">
      <c r="K150" s="43"/>
    </row>
    <row r="151" ht="14.25">
      <c r="K151" s="43"/>
    </row>
    <row r="152" ht="14.25">
      <c r="K152" s="43"/>
    </row>
    <row r="153" ht="14.25">
      <c r="K153" s="43"/>
    </row>
    <row r="154" ht="14.25">
      <c r="K154" s="43"/>
    </row>
    <row r="155" ht="14.25">
      <c r="K155" s="43"/>
    </row>
    <row r="156" ht="14.25">
      <c r="K156" s="43"/>
    </row>
    <row r="157" ht="14.25">
      <c r="K157" s="43"/>
    </row>
    <row r="158" ht="14.25">
      <c r="K158" s="43"/>
    </row>
    <row r="159" ht="14.25">
      <c r="K159" s="43"/>
    </row>
    <row r="160" ht="14.25">
      <c r="K160" s="43"/>
    </row>
    <row r="161" ht="14.25">
      <c r="K161" s="43"/>
    </row>
    <row r="162" ht="14.25">
      <c r="K162" s="43"/>
    </row>
    <row r="163" ht="14.25">
      <c r="K163" s="43"/>
    </row>
    <row r="164" ht="14.25">
      <c r="K164" s="43"/>
    </row>
    <row r="165" ht="14.25">
      <c r="K165" s="43"/>
    </row>
    <row r="166" ht="14.25">
      <c r="K166" s="43"/>
    </row>
    <row r="167" ht="14.25">
      <c r="K167" s="43"/>
    </row>
    <row r="168" ht="14.25">
      <c r="K168" s="43"/>
    </row>
    <row r="169" ht="14.25">
      <c r="K169" s="43"/>
    </row>
    <row r="170" ht="14.25">
      <c r="K170" s="43"/>
    </row>
    <row r="171" ht="14.25">
      <c r="K171" s="43"/>
    </row>
    <row r="172" ht="14.25">
      <c r="K172" s="43"/>
    </row>
    <row r="173" ht="14.25">
      <c r="K173" s="43"/>
    </row>
    <row r="174" ht="14.25">
      <c r="K174" s="43"/>
    </row>
    <row r="175" ht="14.25">
      <c r="K175" s="43"/>
    </row>
    <row r="176" ht="14.25">
      <c r="K176" s="43"/>
    </row>
    <row r="177" ht="14.25">
      <c r="K177" s="43"/>
    </row>
    <row r="178" ht="14.25">
      <c r="K178" s="43"/>
    </row>
    <row r="179" ht="14.25">
      <c r="K179" s="43"/>
    </row>
    <row r="180" ht="14.25">
      <c r="K180" s="43"/>
    </row>
    <row r="181" ht="14.25">
      <c r="K181" s="43"/>
    </row>
    <row r="182" ht="14.25">
      <c r="K182" s="43"/>
    </row>
    <row r="183" ht="14.25">
      <c r="K183" s="43"/>
    </row>
    <row r="184" ht="14.25">
      <c r="K184" s="43"/>
    </row>
    <row r="185" ht="14.25">
      <c r="K185" s="43"/>
    </row>
    <row r="186" ht="14.25">
      <c r="K186" s="43"/>
    </row>
    <row r="187" ht="14.25">
      <c r="K187" s="43"/>
    </row>
    <row r="188" ht="14.25">
      <c r="K188" s="43"/>
    </row>
    <row r="189" ht="14.25">
      <c r="K189" s="43"/>
    </row>
    <row r="190" ht="14.25">
      <c r="K190" s="43"/>
    </row>
    <row r="191" ht="14.25">
      <c r="K191" s="43"/>
    </row>
    <row r="192" ht="14.25">
      <c r="K192" s="43"/>
    </row>
    <row r="193" ht="14.25">
      <c r="K193" s="43"/>
    </row>
    <row r="194" ht="14.25">
      <c r="K194" s="43"/>
    </row>
    <row r="195" ht="14.25">
      <c r="K195" s="43"/>
    </row>
    <row r="196" ht="14.25">
      <c r="K196" s="43"/>
    </row>
    <row r="197" ht="14.25">
      <c r="K197" s="43"/>
    </row>
    <row r="198" ht="14.25">
      <c r="K198" s="43"/>
    </row>
    <row r="199" ht="14.25">
      <c r="K199" s="43"/>
    </row>
    <row r="200" ht="14.25">
      <c r="K200" s="43"/>
    </row>
    <row r="201" ht="14.25">
      <c r="K201" s="43"/>
    </row>
    <row r="202" ht="14.25">
      <c r="K202" s="43"/>
    </row>
    <row r="203" ht="14.25">
      <c r="K203" s="43"/>
    </row>
    <row r="204" ht="14.25">
      <c r="K204" s="43"/>
    </row>
    <row r="205" ht="14.25">
      <c r="K205" s="43"/>
    </row>
    <row r="206" ht="14.25">
      <c r="K206" s="43"/>
    </row>
    <row r="207" ht="14.25">
      <c r="K207" s="43"/>
    </row>
    <row r="208" ht="14.25">
      <c r="K208" s="43"/>
    </row>
    <row r="209" ht="14.25">
      <c r="K209" s="43"/>
    </row>
    <row r="210" ht="14.25">
      <c r="K210" s="43"/>
    </row>
    <row r="211" ht="14.25">
      <c r="K211" s="43"/>
    </row>
    <row r="212" ht="14.25">
      <c r="K212" s="43"/>
    </row>
    <row r="213" ht="14.25">
      <c r="K213" s="43"/>
    </row>
    <row r="214" ht="14.25">
      <c r="K214" s="43"/>
    </row>
    <row r="215" ht="14.25">
      <c r="K215" s="43"/>
    </row>
    <row r="216" ht="14.25">
      <c r="K216" s="43"/>
    </row>
    <row r="217" ht="14.25">
      <c r="K217" s="43"/>
    </row>
    <row r="218" ht="14.25">
      <c r="K218" s="43"/>
    </row>
    <row r="219" ht="14.25">
      <c r="K219" s="43"/>
    </row>
    <row r="220" ht="14.25">
      <c r="K220" s="43"/>
    </row>
    <row r="221" ht="14.25">
      <c r="K221" s="43"/>
    </row>
    <row r="222" ht="14.25">
      <c r="K222" s="43"/>
    </row>
    <row r="223" ht="14.25">
      <c r="K223" s="43"/>
    </row>
    <row r="224" ht="14.25">
      <c r="K224" s="43"/>
    </row>
    <row r="225" ht="14.25">
      <c r="K225" s="43"/>
    </row>
    <row r="226" ht="14.25">
      <c r="K226" s="43"/>
    </row>
    <row r="227" ht="14.25">
      <c r="K227" s="43"/>
    </row>
    <row r="228" ht="14.25">
      <c r="K228" s="43"/>
    </row>
    <row r="229" ht="14.25">
      <c r="K229" s="43"/>
    </row>
    <row r="230" ht="14.25">
      <c r="K230" s="43"/>
    </row>
    <row r="231" ht="14.25">
      <c r="K231" s="43"/>
    </row>
    <row r="232" ht="14.25">
      <c r="K232" s="43"/>
    </row>
    <row r="233" ht="14.25">
      <c r="K233" s="43"/>
    </row>
    <row r="234" ht="14.25">
      <c r="K234" s="43"/>
    </row>
    <row r="235" ht="14.25">
      <c r="K235" s="43"/>
    </row>
    <row r="236" ht="14.25">
      <c r="K236" s="43"/>
    </row>
    <row r="237" ht="14.25">
      <c r="K237" s="43"/>
    </row>
    <row r="238" ht="14.25">
      <c r="K238" s="43"/>
    </row>
    <row r="239" ht="14.25">
      <c r="K239" s="43"/>
    </row>
    <row r="240" ht="14.25">
      <c r="K240" s="43"/>
    </row>
    <row r="241" ht="14.25">
      <c r="K241" s="43"/>
    </row>
    <row r="242" ht="14.25">
      <c r="K242" s="43"/>
    </row>
    <row r="243" ht="14.25">
      <c r="K243" s="43"/>
    </row>
    <row r="244" ht="14.25">
      <c r="K244" s="43"/>
    </row>
    <row r="245" ht="14.25">
      <c r="K245" s="43"/>
    </row>
  </sheetData>
  <sheetProtection password="E848" sheet="1" selectLockedCells="1"/>
  <mergeCells count="27">
    <mergeCell ref="B2:F3"/>
    <mergeCell ref="H2:J3"/>
    <mergeCell ref="B5:B7"/>
    <mergeCell ref="E14:F22"/>
    <mergeCell ref="H26:J26"/>
    <mergeCell ref="H28:J28"/>
    <mergeCell ref="D12:E12"/>
    <mergeCell ref="C23:C24"/>
    <mergeCell ref="D82:E82"/>
    <mergeCell ref="D92:E92"/>
    <mergeCell ref="D29:E29"/>
    <mergeCell ref="H33:J33"/>
    <mergeCell ref="H34:J34"/>
    <mergeCell ref="H38:J38"/>
    <mergeCell ref="H39:J39"/>
    <mergeCell ref="H40:J40"/>
    <mergeCell ref="H79:J79"/>
    <mergeCell ref="B100:F100"/>
    <mergeCell ref="B9:B10"/>
    <mergeCell ref="D56:E56"/>
    <mergeCell ref="D67:E67"/>
    <mergeCell ref="D45:E45"/>
    <mergeCell ref="H25:J25"/>
    <mergeCell ref="H27:J27"/>
    <mergeCell ref="H29:J29"/>
    <mergeCell ref="H32:J32"/>
    <mergeCell ref="H24:J24"/>
  </mergeCells>
  <printOptions/>
  <pageMargins left="0.7480314960629921" right="0.7480314960629921" top="0.984251968503937" bottom="0.984251968503937" header="0.5118110236220472" footer="0.5118110236220472"/>
  <pageSetup fitToHeight="1" fitToWidth="1" horizontalDpi="600" verticalDpi="600" orientation="portrait" paperSize="9" scale="35"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DE265"/>
  <sheetViews>
    <sheetView showGridLines="0" showRowColHeaders="0" zoomScale="75" zoomScaleNormal="75" zoomScalePageLayoutView="0" workbookViewId="0" topLeftCell="A1">
      <selection activeCell="D3" sqref="D3"/>
    </sheetView>
  </sheetViews>
  <sheetFormatPr defaultColWidth="9.140625" defaultRowHeight="12.75"/>
  <cols>
    <col min="1" max="1" width="1.8515625" style="159" customWidth="1"/>
    <col min="2" max="2" width="9.140625" style="4" customWidth="1"/>
    <col min="3" max="3" width="39.421875" style="4" customWidth="1"/>
    <col min="4" max="4" width="15.28125" style="20" customWidth="1"/>
    <col min="5" max="5" width="24.57421875" style="20" customWidth="1"/>
    <col min="6" max="6" width="25.7109375" style="5" customWidth="1"/>
    <col min="7" max="7" width="2.28125" style="43" customWidth="1"/>
    <col min="8" max="8" width="20.00390625" style="4" customWidth="1"/>
    <col min="9" max="9" width="10.28125" style="5" customWidth="1"/>
    <col min="10" max="10" width="34.57421875" style="4" customWidth="1"/>
    <col min="11" max="11" width="1.8515625" style="159" customWidth="1"/>
    <col min="12" max="16384" width="9.140625" style="4" customWidth="1"/>
  </cols>
  <sheetData>
    <row r="1" ht="167.25" customHeight="1">
      <c r="E1" s="260" t="s">
        <v>170</v>
      </c>
    </row>
    <row r="2" spans="2:10" ht="36" customHeight="1" thickBot="1">
      <c r="B2" s="323" t="s">
        <v>87</v>
      </c>
      <c r="C2" s="323"/>
      <c r="D2" s="323"/>
      <c r="E2" s="323"/>
      <c r="F2" s="323"/>
      <c r="G2" s="157"/>
      <c r="H2" s="323" t="s">
        <v>155</v>
      </c>
      <c r="I2" s="323"/>
      <c r="J2" s="323"/>
    </row>
    <row r="3" spans="2:7" ht="18" customHeight="1">
      <c r="B3" s="302" t="s">
        <v>122</v>
      </c>
      <c r="C3" s="7" t="s">
        <v>14</v>
      </c>
      <c r="D3" s="29">
        <v>0</v>
      </c>
      <c r="E3" s="24" t="str">
        <f>IF(D3=0,"Weight Required","OK")</f>
        <v>Weight Required</v>
      </c>
      <c r="F3" s="47" t="s">
        <v>108</v>
      </c>
      <c r="G3" s="133"/>
    </row>
    <row r="4" spans="2:7" ht="18" customHeight="1">
      <c r="B4" s="302"/>
      <c r="C4" s="8" t="s">
        <v>117</v>
      </c>
      <c r="D4" s="28">
        <f>SUM(D5-D3)</f>
        <v>0</v>
      </c>
      <c r="E4" s="54"/>
      <c r="F4" s="17" t="s">
        <v>37</v>
      </c>
      <c r="G4" s="133"/>
    </row>
    <row r="5" spans="2:7" ht="18.75" customHeight="1" thickBot="1">
      <c r="B5" s="302"/>
      <c r="C5" s="10" t="s">
        <v>11</v>
      </c>
      <c r="D5" s="30">
        <v>0</v>
      </c>
      <c r="E5" s="25" t="str">
        <f>IF(D5=0,"Weight Required","OK")</f>
        <v>Weight Required</v>
      </c>
      <c r="F5" s="48" t="s">
        <v>108</v>
      </c>
      <c r="G5" s="133"/>
    </row>
    <row r="6" spans="3:7" ht="14.25">
      <c r="C6" s="9"/>
      <c r="D6" s="193"/>
      <c r="E6" s="193"/>
      <c r="F6" s="18"/>
      <c r="G6" s="133"/>
    </row>
    <row r="7" spans="2:5" ht="15" customHeight="1">
      <c r="B7" s="305" t="s">
        <v>83</v>
      </c>
      <c r="C7" s="15" t="s">
        <v>133</v>
      </c>
      <c r="E7" s="4"/>
    </row>
    <row r="8" spans="2:10" ht="14.25" customHeight="1">
      <c r="B8" s="305"/>
      <c r="C8" s="4" t="s">
        <v>27</v>
      </c>
      <c r="D8" s="31">
        <v>6</v>
      </c>
      <c r="F8" s="71"/>
      <c r="H8" s="329" t="s">
        <v>86</v>
      </c>
      <c r="I8" s="329"/>
      <c r="J8" s="329"/>
    </row>
    <row r="9" spans="2:10" ht="16.5" customHeight="1">
      <c r="B9" s="38"/>
      <c r="C9" s="4" t="s">
        <v>134</v>
      </c>
      <c r="D9" s="31">
        <v>0</v>
      </c>
      <c r="H9" s="304" t="s">
        <v>54</v>
      </c>
      <c r="I9" s="304"/>
      <c r="J9" s="304"/>
    </row>
    <row r="10" spans="2:10" ht="15.75">
      <c r="B10" s="38"/>
      <c r="C10" s="4" t="s">
        <v>73</v>
      </c>
      <c r="D10" s="31">
        <v>0</v>
      </c>
      <c r="H10" s="326" t="s">
        <v>74</v>
      </c>
      <c r="I10" s="326"/>
      <c r="J10" s="326"/>
    </row>
    <row r="11" spans="2:10" ht="15.75">
      <c r="B11" s="38"/>
      <c r="C11" s="4" t="s">
        <v>71</v>
      </c>
      <c r="D11" s="31">
        <v>0</v>
      </c>
      <c r="H11" s="326"/>
      <c r="I11" s="326"/>
      <c r="J11" s="326"/>
    </row>
    <row r="12" spans="2:10" ht="15.75">
      <c r="B12" s="38"/>
      <c r="C12" s="4" t="s">
        <v>29</v>
      </c>
      <c r="D12" s="31">
        <v>0</v>
      </c>
      <c r="H12" s="326"/>
      <c r="I12" s="326"/>
      <c r="J12" s="326"/>
    </row>
    <row r="13" spans="2:10" ht="15.75">
      <c r="B13" s="38"/>
      <c r="C13" s="4" t="s">
        <v>72</v>
      </c>
      <c r="D13" s="31">
        <v>0</v>
      </c>
      <c r="H13" s="326"/>
      <c r="I13" s="326"/>
      <c r="J13" s="326"/>
    </row>
    <row r="14" spans="2:10" ht="16.5" thickBot="1">
      <c r="B14" s="38"/>
      <c r="C14" s="4" t="s">
        <v>3</v>
      </c>
      <c r="D14" s="31">
        <v>1.8</v>
      </c>
      <c r="H14" s="327" t="s">
        <v>86</v>
      </c>
      <c r="I14" s="327"/>
      <c r="J14" s="327"/>
    </row>
    <row r="15" spans="2:10" ht="16.5" thickBot="1">
      <c r="B15" s="38"/>
      <c r="C15" s="14" t="s">
        <v>34</v>
      </c>
      <c r="D15" s="199">
        <f>SUM(D8:D14)</f>
        <v>7.8</v>
      </c>
      <c r="F15" s="42"/>
      <c r="G15" s="135"/>
      <c r="H15" s="328" t="s">
        <v>90</v>
      </c>
      <c r="I15" s="328"/>
      <c r="J15" s="328"/>
    </row>
    <row r="16" spans="2:10" ht="9" customHeight="1">
      <c r="B16" s="165"/>
      <c r="C16" s="159"/>
      <c r="D16" s="159"/>
      <c r="E16" s="159"/>
      <c r="F16" s="166"/>
      <c r="G16" s="158"/>
      <c r="H16" s="218"/>
      <c r="I16" s="219"/>
      <c r="J16" s="218"/>
    </row>
    <row r="17" spans="2:10" ht="15" customHeight="1">
      <c r="B17" s="40" t="s">
        <v>82</v>
      </c>
      <c r="C17" s="3" t="s">
        <v>98</v>
      </c>
      <c r="D17" s="193"/>
      <c r="E17" s="304" t="s">
        <v>96</v>
      </c>
      <c r="F17" s="304"/>
      <c r="G17" s="136"/>
      <c r="H17" s="123"/>
      <c r="I17" s="220"/>
      <c r="J17" s="220"/>
    </row>
    <row r="18" spans="2:10" ht="18">
      <c r="B18" s="41"/>
      <c r="C18" s="35" t="s">
        <v>81</v>
      </c>
      <c r="D18" s="55"/>
      <c r="E18" s="304"/>
      <c r="F18" s="304"/>
      <c r="G18" s="136"/>
      <c r="H18" s="123"/>
      <c r="I18" s="220"/>
      <c r="J18" s="220"/>
    </row>
    <row r="19" spans="2:10" ht="12.75" customHeight="1">
      <c r="B19" s="41"/>
      <c r="C19" s="36" t="s">
        <v>19</v>
      </c>
      <c r="D19" s="55"/>
      <c r="E19" s="304"/>
      <c r="F19" s="304"/>
      <c r="G19" s="136"/>
      <c r="H19" s="123"/>
      <c r="I19" s="23"/>
      <c r="J19" s="23"/>
    </row>
    <row r="20" spans="2:10" ht="18">
      <c r="B20" s="41"/>
      <c r="C20" s="33" t="s">
        <v>25</v>
      </c>
      <c r="D20" s="55"/>
      <c r="E20" s="304"/>
      <c r="F20" s="304"/>
      <c r="G20" s="136"/>
      <c r="H20" s="123"/>
      <c r="I20" s="23"/>
      <c r="J20" s="23"/>
    </row>
    <row r="21" spans="2:10" ht="18">
      <c r="B21" s="41"/>
      <c r="C21" s="33" t="s">
        <v>23</v>
      </c>
      <c r="D21" s="55"/>
      <c r="E21" s="304"/>
      <c r="F21" s="304"/>
      <c r="G21" s="136"/>
      <c r="H21" s="123"/>
      <c r="I21" s="23"/>
      <c r="J21" s="23"/>
    </row>
    <row r="22" spans="2:10" ht="18">
      <c r="B22" s="41"/>
      <c r="C22" s="33" t="s">
        <v>24</v>
      </c>
      <c r="D22" s="55"/>
      <c r="E22" s="304"/>
      <c r="F22" s="304"/>
      <c r="G22" s="136"/>
      <c r="H22" s="123"/>
      <c r="I22" s="221"/>
      <c r="J22" s="23"/>
    </row>
    <row r="23" spans="2:10" ht="18">
      <c r="B23" s="41"/>
      <c r="C23" s="33" t="s">
        <v>22</v>
      </c>
      <c r="D23" s="55"/>
      <c r="E23" s="304"/>
      <c r="F23" s="304"/>
      <c r="G23" s="136"/>
      <c r="H23" s="123"/>
      <c r="I23" s="221"/>
      <c r="J23" s="23"/>
    </row>
    <row r="24" spans="3:10" ht="14.25">
      <c r="C24" s="33" t="s">
        <v>26</v>
      </c>
      <c r="D24" s="55"/>
      <c r="E24" s="304"/>
      <c r="F24" s="304"/>
      <c r="G24" s="136"/>
      <c r="H24" s="123"/>
      <c r="I24" s="221"/>
      <c r="J24" s="23"/>
    </row>
    <row r="25" spans="2:10" ht="18">
      <c r="B25" s="41"/>
      <c r="C25" s="33" t="s">
        <v>63</v>
      </c>
      <c r="D25" s="55"/>
      <c r="E25" s="304"/>
      <c r="F25" s="304"/>
      <c r="G25" s="136"/>
      <c r="H25" s="123"/>
      <c r="I25" s="221"/>
      <c r="J25" s="23"/>
    </row>
    <row r="26" spans="2:10" ht="13.5" customHeight="1">
      <c r="B26" s="41"/>
      <c r="C26" s="306" t="s">
        <v>166</v>
      </c>
      <c r="D26" s="55"/>
      <c r="E26" s="304"/>
      <c r="F26" s="304"/>
      <c r="H26" s="23"/>
      <c r="I26" s="222"/>
      <c r="J26" s="23"/>
    </row>
    <row r="27" spans="2:10" ht="17.25" customHeight="1">
      <c r="B27" s="41"/>
      <c r="C27" s="306"/>
      <c r="D27" s="32">
        <v>0</v>
      </c>
      <c r="E27" s="81" t="str">
        <f>IF(D27=0,"Add weight as required","OK")</f>
        <v>Add weight as required</v>
      </c>
      <c r="G27" s="168"/>
      <c r="H27" s="318" t="str">
        <f>IF(D27=0,"No Dealer fit Options","OK")</f>
        <v>No Dealer fit Options</v>
      </c>
      <c r="I27" s="318"/>
      <c r="J27" s="318"/>
    </row>
    <row r="28" spans="2:10" ht="9.75" customHeight="1">
      <c r="B28" s="170"/>
      <c r="C28" s="161"/>
      <c r="D28" s="159"/>
      <c r="E28" s="171"/>
      <c r="F28" s="159"/>
      <c r="G28" s="159"/>
      <c r="H28" s="218"/>
      <c r="I28" s="223"/>
      <c r="J28" s="218"/>
    </row>
    <row r="29" spans="2:10" ht="15" customHeight="1">
      <c r="B29" s="40" t="s">
        <v>82</v>
      </c>
      <c r="C29" s="2" t="s">
        <v>97</v>
      </c>
      <c r="D29" s="21"/>
      <c r="E29" s="19"/>
      <c r="F29" s="19"/>
      <c r="G29" s="169"/>
      <c r="H29" s="325" t="s">
        <v>95</v>
      </c>
      <c r="I29" s="325"/>
      <c r="J29" s="325"/>
    </row>
    <row r="30" spans="2:10" ht="18">
      <c r="B30" s="41"/>
      <c r="C30" s="33" t="s">
        <v>21</v>
      </c>
      <c r="D30" s="31">
        <v>0</v>
      </c>
      <c r="E30" s="196" t="str">
        <f>IF(D30=0,"Add Weight as Required","OK")</f>
        <v>Add Weight as Required</v>
      </c>
      <c r="H30" s="23" t="s">
        <v>48</v>
      </c>
      <c r="I30" s="221"/>
      <c r="J30" s="220"/>
    </row>
    <row r="31" spans="2:10" ht="18">
      <c r="B31" s="41"/>
      <c r="C31" s="33" t="s">
        <v>15</v>
      </c>
      <c r="D31" s="31">
        <v>0</v>
      </c>
      <c r="E31" s="196" t="str">
        <f>IF(D31=0,"Add Weight as Required","OK")</f>
        <v>Add Weight as Required</v>
      </c>
      <c r="G31" s="137"/>
      <c r="H31" s="23" t="s">
        <v>48</v>
      </c>
      <c r="I31" s="23"/>
      <c r="J31" s="23"/>
    </row>
    <row r="32" spans="2:10" ht="18">
      <c r="B32" s="41"/>
      <c r="C32" s="75" t="s">
        <v>41</v>
      </c>
      <c r="D32" s="53" t="s">
        <v>43</v>
      </c>
      <c r="E32" s="196" t="str">
        <f>IF(D32=0,"Add Weight as Required","OK")</f>
        <v>OK</v>
      </c>
      <c r="F32" s="16"/>
      <c r="G32" s="137"/>
      <c r="H32" s="23"/>
      <c r="I32" s="23"/>
      <c r="J32" s="23"/>
    </row>
    <row r="33" spans="2:10" ht="18">
      <c r="B33" s="41"/>
      <c r="C33" s="14" t="s">
        <v>34</v>
      </c>
      <c r="D33" s="312" t="str">
        <f>IF(F33=0,"No Extras","OK")</f>
        <v>No Extras</v>
      </c>
      <c r="E33" s="312"/>
      <c r="F33" s="78">
        <f>SUM(D30:D32)</f>
        <v>0</v>
      </c>
      <c r="H33" s="23" t="s">
        <v>37</v>
      </c>
      <c r="I33" s="23"/>
      <c r="J33" s="23"/>
    </row>
    <row r="34" spans="2:10" ht="9.75" customHeight="1">
      <c r="B34" s="170"/>
      <c r="C34" s="161"/>
      <c r="D34" s="164"/>
      <c r="E34" s="164"/>
      <c r="F34" s="174"/>
      <c r="G34" s="159"/>
      <c r="H34" s="218"/>
      <c r="I34" s="218"/>
      <c r="J34" s="218"/>
    </row>
    <row r="35" spans="2:10" ht="19.5" customHeight="1">
      <c r="B35" s="40" t="s">
        <v>82</v>
      </c>
      <c r="C35" s="2" t="s">
        <v>56</v>
      </c>
      <c r="D35" s="21"/>
      <c r="E35" s="21"/>
      <c r="H35" s="23"/>
      <c r="I35" s="221"/>
      <c r="J35" s="23"/>
    </row>
    <row r="36" spans="2:10" ht="21" customHeight="1">
      <c r="B36" s="41"/>
      <c r="C36" s="128" t="s">
        <v>20</v>
      </c>
      <c r="D36" s="44">
        <v>0</v>
      </c>
      <c r="E36" s="79" t="str">
        <f>IF(D36&gt;0,"must be negative figure","OK")</f>
        <v>OK</v>
      </c>
      <c r="F36" s="303" t="s">
        <v>89</v>
      </c>
      <c r="H36" s="325" t="s">
        <v>75</v>
      </c>
      <c r="I36" s="325"/>
      <c r="J36" s="325"/>
    </row>
    <row r="37" spans="1:11" s="88" customFormat="1" ht="15.75" customHeight="1">
      <c r="A37" s="167"/>
      <c r="B37" s="83"/>
      <c r="C37" s="84" t="s">
        <v>129</v>
      </c>
      <c r="D37" s="85">
        <v>0</v>
      </c>
      <c r="E37" s="86" t="str">
        <f>IF(D37=0,"Add Weight","OK")</f>
        <v>Add Weight</v>
      </c>
      <c r="F37" s="303"/>
      <c r="G37" s="138"/>
      <c r="H37" s="87"/>
      <c r="I37" s="224"/>
      <c r="J37" s="224"/>
      <c r="K37" s="167"/>
    </row>
    <row r="38" spans="2:10" ht="28.5" customHeight="1">
      <c r="B38" s="41"/>
      <c r="C38" s="195" t="s">
        <v>60</v>
      </c>
      <c r="D38" s="44">
        <v>0</v>
      </c>
      <c r="E38" s="80" t="str">
        <f>IF(D38&gt;0,"must be negative figure","OK")</f>
        <v>OK</v>
      </c>
      <c r="F38" s="49" t="s">
        <v>54</v>
      </c>
      <c r="H38" s="325" t="s">
        <v>132</v>
      </c>
      <c r="I38" s="325"/>
      <c r="J38" s="325"/>
    </row>
    <row r="39" spans="2:10" ht="18">
      <c r="B39" s="41"/>
      <c r="C39" s="4" t="s">
        <v>30</v>
      </c>
      <c r="D39" s="31">
        <v>0</v>
      </c>
      <c r="E39" s="196" t="str">
        <f aca="true" t="shared" si="0" ref="E39:E46">IF(D39=0,"Add Weight","OK")</f>
        <v>Add Weight</v>
      </c>
      <c r="G39" s="139"/>
      <c r="H39" s="327" t="s">
        <v>52</v>
      </c>
      <c r="I39" s="327"/>
      <c r="J39" s="327"/>
    </row>
    <row r="40" spans="2:10" ht="18">
      <c r="B40" s="41"/>
      <c r="C40" s="4" t="s">
        <v>28</v>
      </c>
      <c r="D40" s="197">
        <v>25</v>
      </c>
      <c r="E40" s="196" t="str">
        <f>IF(D40=0,"Add Battery Weight","OK")</f>
        <v>OK</v>
      </c>
      <c r="H40" s="327" t="s">
        <v>51</v>
      </c>
      <c r="I40" s="327"/>
      <c r="J40" s="327"/>
    </row>
    <row r="41" spans="2:10" ht="18">
      <c r="B41" s="41"/>
      <c r="C41" s="4" t="s">
        <v>1</v>
      </c>
      <c r="D41" s="197">
        <v>6</v>
      </c>
      <c r="E41" s="196" t="str">
        <f t="shared" si="0"/>
        <v>OK</v>
      </c>
      <c r="F41" s="23"/>
      <c r="G41" s="139"/>
      <c r="H41" s="225"/>
      <c r="I41" s="225"/>
      <c r="J41" s="225"/>
    </row>
    <row r="42" spans="2:10" ht="18">
      <c r="B42" s="41"/>
      <c r="C42" s="4" t="s">
        <v>2</v>
      </c>
      <c r="D42" s="197">
        <v>4.5</v>
      </c>
      <c r="E42" s="196" t="str">
        <f t="shared" si="0"/>
        <v>OK</v>
      </c>
      <c r="F42" s="23"/>
      <c r="G42" s="139"/>
      <c r="H42" s="225"/>
      <c r="I42" s="225"/>
      <c r="J42" s="225"/>
    </row>
    <row r="43" spans="2:10" ht="18">
      <c r="B43" s="41"/>
      <c r="C43" s="4" t="s">
        <v>18</v>
      </c>
      <c r="D43" s="197">
        <v>2.5</v>
      </c>
      <c r="E43" s="196" t="str">
        <f t="shared" si="0"/>
        <v>OK</v>
      </c>
      <c r="G43" s="139"/>
      <c r="H43" s="327" t="s">
        <v>53</v>
      </c>
      <c r="I43" s="327"/>
      <c r="J43" s="327"/>
    </row>
    <row r="44" spans="3:10" ht="18" customHeight="1">
      <c r="C44" s="128" t="s">
        <v>57</v>
      </c>
      <c r="D44" s="200">
        <v>0</v>
      </c>
      <c r="E44" s="201" t="str">
        <f t="shared" si="0"/>
        <v>Add Weight</v>
      </c>
      <c r="G44" s="139"/>
      <c r="H44" s="321" t="s">
        <v>58</v>
      </c>
      <c r="I44" s="321"/>
      <c r="J44" s="321"/>
    </row>
    <row r="45" spans="2:10" ht="18">
      <c r="B45" s="41"/>
      <c r="C45" s="4" t="s">
        <v>88</v>
      </c>
      <c r="D45" s="31">
        <v>0</v>
      </c>
      <c r="E45" s="196" t="str">
        <f>IF(D45=0,"Add Weight","OK")</f>
        <v>Add Weight</v>
      </c>
      <c r="F45" s="23"/>
      <c r="G45" s="139"/>
      <c r="H45" s="225"/>
      <c r="I45" s="225"/>
      <c r="J45" s="225"/>
    </row>
    <row r="46" spans="2:10" ht="18">
      <c r="B46" s="41"/>
      <c r="C46" s="4" t="s">
        <v>36</v>
      </c>
      <c r="D46" s="31">
        <v>0</v>
      </c>
      <c r="E46" s="196" t="str">
        <f t="shared" si="0"/>
        <v>Add Weight</v>
      </c>
      <c r="H46" s="327" t="s">
        <v>55</v>
      </c>
      <c r="I46" s="327"/>
      <c r="J46" s="327"/>
    </row>
    <row r="47" spans="2:10" ht="18">
      <c r="B47" s="41"/>
      <c r="C47" s="73" t="s">
        <v>41</v>
      </c>
      <c r="D47" s="53" t="s">
        <v>43</v>
      </c>
      <c r="E47" s="196" t="str">
        <f>IF(D47=0,"Add Weight as Required","OK")</f>
        <v>OK</v>
      </c>
      <c r="F47" s="13"/>
      <c r="G47" s="137"/>
      <c r="H47" s="23"/>
      <c r="I47" s="23"/>
      <c r="J47" s="23"/>
    </row>
    <row r="48" spans="2:10" ht="29.25" customHeight="1">
      <c r="B48" s="41"/>
      <c r="C48" s="50" t="s">
        <v>34</v>
      </c>
      <c r="D48" s="307" t="str">
        <f>IF(F48=0,"Weight Required","OK")</f>
        <v>OK</v>
      </c>
      <c r="E48" s="307"/>
      <c r="F48" s="78">
        <f>SUM(D36:D47)</f>
        <v>38</v>
      </c>
      <c r="G48" s="137"/>
      <c r="H48" s="23" t="s">
        <v>37</v>
      </c>
      <c r="I48" s="23"/>
      <c r="J48" s="23"/>
    </row>
    <row r="49" spans="2:10" ht="11.25" customHeight="1">
      <c r="B49" s="170"/>
      <c r="C49" s="172"/>
      <c r="D49" s="173"/>
      <c r="E49" s="173"/>
      <c r="F49" s="174"/>
      <c r="G49" s="160"/>
      <c r="H49" s="218"/>
      <c r="I49" s="218"/>
      <c r="J49" s="218"/>
    </row>
    <row r="50" spans="2:10" ht="18">
      <c r="B50" s="40" t="s">
        <v>82</v>
      </c>
      <c r="C50" s="2" t="s">
        <v>101</v>
      </c>
      <c r="F50" s="14"/>
      <c r="G50" s="140"/>
      <c r="H50" s="23"/>
      <c r="I50" s="23"/>
      <c r="J50" s="23"/>
    </row>
    <row r="51" spans="2:10" ht="18">
      <c r="B51" s="41"/>
      <c r="C51" s="33" t="s">
        <v>33</v>
      </c>
      <c r="D51" s="31">
        <v>0</v>
      </c>
      <c r="E51" s="196" t="str">
        <f aca="true" t="shared" si="1" ref="E51:E58">IF(D51=0,"Add Weight as Required","OK")</f>
        <v>Add Weight as Required</v>
      </c>
      <c r="F51" s="4"/>
      <c r="H51" s="23"/>
      <c r="I51" s="23"/>
      <c r="J51" s="23"/>
    </row>
    <row r="52" spans="2:10" ht="18">
      <c r="B52" s="41"/>
      <c r="C52" s="33" t="s">
        <v>64</v>
      </c>
      <c r="D52" s="31">
        <v>0</v>
      </c>
      <c r="E52" s="196" t="str">
        <f t="shared" si="1"/>
        <v>Add Weight as Required</v>
      </c>
      <c r="F52" s="13"/>
      <c r="G52" s="137"/>
      <c r="H52" s="23"/>
      <c r="I52" s="23"/>
      <c r="J52" s="23"/>
    </row>
    <row r="53" spans="2:10" ht="18">
      <c r="B53" s="41"/>
      <c r="C53" s="33" t="s">
        <v>8</v>
      </c>
      <c r="D53" s="31">
        <v>0</v>
      </c>
      <c r="E53" s="196" t="str">
        <f t="shared" si="1"/>
        <v>Add Weight as Required</v>
      </c>
      <c r="F53" s="4"/>
      <c r="H53" s="23"/>
      <c r="I53" s="23"/>
      <c r="J53" s="23"/>
    </row>
    <row r="54" spans="2:10" ht="18">
      <c r="B54" s="41"/>
      <c r="C54" s="33" t="s">
        <v>9</v>
      </c>
      <c r="D54" s="31">
        <v>0</v>
      </c>
      <c r="E54" s="196" t="str">
        <f t="shared" si="1"/>
        <v>Add Weight as Required</v>
      </c>
      <c r="F54" s="4"/>
      <c r="H54" s="23"/>
      <c r="I54" s="23"/>
      <c r="J54" s="23"/>
    </row>
    <row r="55" spans="2:10" ht="18">
      <c r="B55" s="41"/>
      <c r="C55" s="33" t="s">
        <v>32</v>
      </c>
      <c r="D55" s="31">
        <v>0</v>
      </c>
      <c r="E55" s="196" t="str">
        <f t="shared" si="1"/>
        <v>Add Weight as Required</v>
      </c>
      <c r="F55" s="13"/>
      <c r="G55" s="137"/>
      <c r="H55" s="23"/>
      <c r="I55" s="23"/>
      <c r="J55" s="23"/>
    </row>
    <row r="56" spans="2:10" ht="18">
      <c r="B56" s="41"/>
      <c r="C56" s="33" t="s">
        <v>50</v>
      </c>
      <c r="D56" s="31">
        <v>0</v>
      </c>
      <c r="E56" s="196" t="str">
        <f t="shared" si="1"/>
        <v>Add Weight as Required</v>
      </c>
      <c r="H56" s="23"/>
      <c r="I56" s="23"/>
      <c r="J56" s="23"/>
    </row>
    <row r="57" spans="3:10" ht="15">
      <c r="C57" s="75" t="s">
        <v>41</v>
      </c>
      <c r="D57" s="53" t="s">
        <v>43</v>
      </c>
      <c r="E57" s="196" t="str">
        <f t="shared" si="1"/>
        <v>OK</v>
      </c>
      <c r="F57" s="13"/>
      <c r="G57" s="137"/>
      <c r="H57" s="23"/>
      <c r="I57" s="23"/>
      <c r="J57" s="23"/>
    </row>
    <row r="58" spans="2:10" ht="18">
      <c r="B58" s="41"/>
      <c r="C58" s="75" t="s">
        <v>41</v>
      </c>
      <c r="D58" s="53" t="s">
        <v>43</v>
      </c>
      <c r="E58" s="196" t="str">
        <f t="shared" si="1"/>
        <v>OK</v>
      </c>
      <c r="F58" s="13"/>
      <c r="G58" s="137"/>
      <c r="H58" s="23"/>
      <c r="I58" s="23"/>
      <c r="J58" s="23"/>
    </row>
    <row r="59" spans="2:10" ht="30" customHeight="1">
      <c r="B59" s="41"/>
      <c r="C59" s="50" t="s">
        <v>34</v>
      </c>
      <c r="D59" s="309" t="str">
        <f>IF(F59=0,"Weight Required","OK")</f>
        <v>Weight Required</v>
      </c>
      <c r="E59" s="309"/>
      <c r="F59" s="78">
        <f>SUM(D51:D58)</f>
        <v>0</v>
      </c>
      <c r="G59" s="137"/>
      <c r="H59" s="23" t="s">
        <v>37</v>
      </c>
      <c r="I59" s="23"/>
      <c r="J59" s="23"/>
    </row>
    <row r="60" spans="2:10" ht="9.75" customHeight="1">
      <c r="B60" s="176"/>
      <c r="C60" s="177"/>
      <c r="D60" s="178"/>
      <c r="E60" s="178"/>
      <c r="F60" s="179"/>
      <c r="G60" s="137"/>
      <c r="H60" s="139"/>
      <c r="I60" s="139"/>
      <c r="J60" s="139"/>
    </row>
    <row r="61" spans="2:10" ht="18">
      <c r="B61" s="40" t="s">
        <v>82</v>
      </c>
      <c r="C61" s="2" t="s">
        <v>100</v>
      </c>
      <c r="F61" s="4"/>
      <c r="H61" s="23"/>
      <c r="I61" s="23"/>
      <c r="J61" s="23"/>
    </row>
    <row r="62" spans="2:10" ht="18">
      <c r="B62" s="41"/>
      <c r="C62" s="33" t="s">
        <v>13</v>
      </c>
      <c r="D62" s="31">
        <v>0</v>
      </c>
      <c r="E62" s="196" t="str">
        <f aca="true" t="shared" si="2" ref="E62:E68">IF(D62=0,"Add Weight as Required","OK")</f>
        <v>Add Weight as Required</v>
      </c>
      <c r="F62" s="4"/>
      <c r="H62" s="23"/>
      <c r="I62" s="23"/>
      <c r="J62" s="23"/>
    </row>
    <row r="63" spans="2:10" ht="18">
      <c r="B63" s="41"/>
      <c r="C63" s="33" t="s">
        <v>12</v>
      </c>
      <c r="D63" s="31">
        <v>0</v>
      </c>
      <c r="E63" s="196" t="str">
        <f t="shared" si="2"/>
        <v>Add Weight as Required</v>
      </c>
      <c r="F63" s="4"/>
      <c r="H63" s="23"/>
      <c r="I63" s="23"/>
      <c r="J63" s="23"/>
    </row>
    <row r="64" spans="2:10" ht="18">
      <c r="B64" s="41"/>
      <c r="C64" s="33" t="s">
        <v>31</v>
      </c>
      <c r="D64" s="31">
        <v>0</v>
      </c>
      <c r="E64" s="196" t="str">
        <f t="shared" si="2"/>
        <v>Add Weight as Required</v>
      </c>
      <c r="F64" s="4"/>
      <c r="H64" s="23"/>
      <c r="I64" s="23"/>
      <c r="J64" s="23"/>
    </row>
    <row r="65" spans="2:10" ht="18">
      <c r="B65" s="41"/>
      <c r="C65" s="33" t="s">
        <v>0</v>
      </c>
      <c r="D65" s="31">
        <v>0</v>
      </c>
      <c r="E65" s="196" t="str">
        <f t="shared" si="2"/>
        <v>Add Weight as Required</v>
      </c>
      <c r="F65" s="4"/>
      <c r="H65" s="23"/>
      <c r="I65" s="23"/>
      <c r="J65" s="23"/>
    </row>
    <row r="66" spans="2:10" ht="18">
      <c r="B66" s="41"/>
      <c r="C66" s="33" t="s">
        <v>10</v>
      </c>
      <c r="D66" s="31">
        <v>0</v>
      </c>
      <c r="E66" s="196" t="str">
        <f t="shared" si="2"/>
        <v>Add Weight as Required</v>
      </c>
      <c r="F66" s="4"/>
      <c r="H66" s="23"/>
      <c r="I66" s="23"/>
      <c r="J66" s="23"/>
    </row>
    <row r="67" spans="3:10" ht="14.25">
      <c r="C67" s="33" t="s">
        <v>4</v>
      </c>
      <c r="D67" s="31">
        <v>0</v>
      </c>
      <c r="E67" s="196" t="str">
        <f t="shared" si="2"/>
        <v>Add Weight as Required</v>
      </c>
      <c r="H67" s="23"/>
      <c r="I67" s="23"/>
      <c r="J67" s="23"/>
    </row>
    <row r="68" spans="2:10" ht="18">
      <c r="B68" s="41"/>
      <c r="C68" s="33" t="s">
        <v>40</v>
      </c>
      <c r="D68" s="31">
        <v>0</v>
      </c>
      <c r="E68" s="196" t="str">
        <f t="shared" si="2"/>
        <v>Add Weight as Required</v>
      </c>
      <c r="F68" s="14"/>
      <c r="G68" s="140"/>
      <c r="H68" s="23"/>
      <c r="I68" s="23"/>
      <c r="J68" s="23"/>
    </row>
    <row r="69" spans="2:10" ht="18">
      <c r="B69" s="41"/>
      <c r="C69" s="75" t="s">
        <v>41</v>
      </c>
      <c r="D69" s="53" t="s">
        <v>43</v>
      </c>
      <c r="E69" s="196" t="str">
        <f>IF(D69=0,"Add Weight as Required","OK")</f>
        <v>OK</v>
      </c>
      <c r="F69" s="13"/>
      <c r="G69" s="137"/>
      <c r="H69" s="23"/>
      <c r="I69" s="23"/>
      <c r="J69" s="23"/>
    </row>
    <row r="70" spans="2:10" ht="33" customHeight="1">
      <c r="B70" s="41"/>
      <c r="C70" s="50" t="s">
        <v>34</v>
      </c>
      <c r="D70" s="307" t="str">
        <f>IF(F70=0,"Weight Required","OK")</f>
        <v>Weight Required</v>
      </c>
      <c r="E70" s="307"/>
      <c r="F70" s="78">
        <f>SUM(D62:D69)</f>
        <v>0</v>
      </c>
      <c r="G70" s="137"/>
      <c r="H70" s="23" t="s">
        <v>37</v>
      </c>
      <c r="I70" s="23"/>
      <c r="J70" s="23"/>
    </row>
    <row r="71" spans="2:10" ht="18">
      <c r="B71" s="40" t="s">
        <v>82</v>
      </c>
      <c r="C71" s="2" t="s">
        <v>99</v>
      </c>
      <c r="F71" s="13"/>
      <c r="G71" s="137"/>
      <c r="H71" s="23"/>
      <c r="I71" s="23"/>
      <c r="J71" s="23"/>
    </row>
    <row r="72" spans="2:10" ht="18">
      <c r="B72" s="41"/>
      <c r="C72" s="33" t="s">
        <v>45</v>
      </c>
      <c r="D72" s="31">
        <v>0</v>
      </c>
      <c r="E72" s="196" t="str">
        <f aca="true" t="shared" si="3" ref="E72:E81">IF(D72=0,"Add Weight as Required","OK")</f>
        <v>Add Weight as Required</v>
      </c>
      <c r="F72" s="14"/>
      <c r="G72" s="140"/>
      <c r="H72" s="23"/>
      <c r="I72" s="23"/>
      <c r="J72" s="23"/>
    </row>
    <row r="73" spans="2:10" ht="18">
      <c r="B73" s="41"/>
      <c r="C73" s="33" t="s">
        <v>67</v>
      </c>
      <c r="D73" s="31">
        <v>0</v>
      </c>
      <c r="E73" s="196" t="str">
        <f t="shared" si="3"/>
        <v>Add Weight as Required</v>
      </c>
      <c r="F73" s="4"/>
      <c r="H73" s="23"/>
      <c r="I73" s="23"/>
      <c r="J73" s="23"/>
    </row>
    <row r="74" spans="2:10" ht="18">
      <c r="B74" s="41"/>
      <c r="C74" s="33" t="s">
        <v>46</v>
      </c>
      <c r="D74" s="31">
        <v>0</v>
      </c>
      <c r="E74" s="196" t="str">
        <f>IF(D74=0,"Add Weight as Required","OK")</f>
        <v>Add Weight as Required</v>
      </c>
      <c r="F74" s="14"/>
      <c r="G74" s="140"/>
      <c r="H74" s="23"/>
      <c r="I74" s="23"/>
      <c r="J74" s="23"/>
    </row>
    <row r="75" spans="2:10" ht="18">
      <c r="B75" s="41"/>
      <c r="C75" s="33" t="s">
        <v>17</v>
      </c>
      <c r="D75" s="31">
        <v>0</v>
      </c>
      <c r="E75" s="196" t="str">
        <f t="shared" si="3"/>
        <v>Add Weight as Required</v>
      </c>
      <c r="F75" s="14"/>
      <c r="G75" s="140"/>
      <c r="H75" s="23"/>
      <c r="I75" s="23"/>
      <c r="J75" s="23"/>
    </row>
    <row r="76" spans="2:10" ht="18">
      <c r="B76" s="41"/>
      <c r="C76" s="33" t="s">
        <v>5</v>
      </c>
      <c r="D76" s="31">
        <v>0</v>
      </c>
      <c r="E76" s="196" t="str">
        <f t="shared" si="3"/>
        <v>Add Weight as Required</v>
      </c>
      <c r="F76" s="14"/>
      <c r="G76" s="140"/>
      <c r="H76" s="23"/>
      <c r="I76" s="23"/>
      <c r="J76" s="23"/>
    </row>
    <row r="77" spans="2:10" ht="18">
      <c r="B77" s="41"/>
      <c r="C77" s="33" t="s">
        <v>6</v>
      </c>
      <c r="D77" s="31">
        <v>0</v>
      </c>
      <c r="E77" s="196" t="str">
        <f t="shared" si="3"/>
        <v>Add Weight as Required</v>
      </c>
      <c r="F77" s="14"/>
      <c r="G77" s="140"/>
      <c r="H77" s="23"/>
      <c r="I77" s="23"/>
      <c r="J77" s="23"/>
    </row>
    <row r="78" spans="2:10" ht="18">
      <c r="B78" s="41"/>
      <c r="C78" s="33" t="s">
        <v>44</v>
      </c>
      <c r="D78" s="31">
        <v>0</v>
      </c>
      <c r="E78" s="196" t="str">
        <f t="shared" si="3"/>
        <v>Add Weight as Required</v>
      </c>
      <c r="F78" s="14"/>
      <c r="G78" s="140"/>
      <c r="H78" s="23"/>
      <c r="I78" s="23"/>
      <c r="J78" s="23"/>
    </row>
    <row r="79" spans="2:10" ht="18">
      <c r="B79" s="41"/>
      <c r="C79" s="33" t="s">
        <v>35</v>
      </c>
      <c r="D79" s="31">
        <v>0</v>
      </c>
      <c r="E79" s="196" t="str">
        <f t="shared" si="3"/>
        <v>Add Weight as Required</v>
      </c>
      <c r="F79" s="14"/>
      <c r="G79" s="140"/>
      <c r="H79" s="23"/>
      <c r="I79" s="23"/>
      <c r="J79" s="23"/>
    </row>
    <row r="80" spans="2:10" ht="18">
      <c r="B80" s="41"/>
      <c r="C80" s="33" t="s">
        <v>66</v>
      </c>
      <c r="D80" s="31">
        <v>0</v>
      </c>
      <c r="E80" s="196" t="str">
        <f t="shared" si="3"/>
        <v>Add Weight as Required</v>
      </c>
      <c r="F80" s="14"/>
      <c r="G80" s="140"/>
      <c r="H80" s="23"/>
      <c r="I80" s="23"/>
      <c r="J80" s="23"/>
    </row>
    <row r="81" spans="2:109" s="207" customFormat="1" ht="26.25" customHeight="1">
      <c r="B81" s="128"/>
      <c r="C81" s="202" t="s">
        <v>39</v>
      </c>
      <c r="D81" s="203">
        <v>0</v>
      </c>
      <c r="E81" s="201" t="str">
        <f t="shared" si="3"/>
        <v>Add Weight as Required</v>
      </c>
      <c r="F81" s="205"/>
      <c r="G81" s="206"/>
      <c r="H81" s="304" t="s">
        <v>94</v>
      </c>
      <c r="I81" s="304"/>
      <c r="J81" s="304"/>
      <c r="L81" s="206"/>
      <c r="M81" s="206"/>
      <c r="N81" s="206"/>
      <c r="O81" s="206"/>
      <c r="P81" s="206"/>
      <c r="Q81" s="206"/>
      <c r="R81" s="206"/>
      <c r="S81" s="206"/>
      <c r="T81" s="206"/>
      <c r="U81" s="206"/>
      <c r="V81" s="206"/>
      <c r="W81" s="206"/>
      <c r="X81" s="206"/>
      <c r="Y81" s="206"/>
      <c r="Z81" s="206"/>
      <c r="AA81" s="206"/>
      <c r="AB81" s="206"/>
      <c r="AC81" s="206"/>
      <c r="AD81" s="206"/>
      <c r="AE81" s="206"/>
      <c r="AF81" s="206"/>
      <c r="AG81" s="206"/>
      <c r="AH81" s="206"/>
      <c r="AI81" s="206"/>
      <c r="AJ81" s="206"/>
      <c r="AK81" s="206"/>
      <c r="AL81" s="206"/>
      <c r="AM81" s="206"/>
      <c r="AN81" s="206"/>
      <c r="AO81" s="206"/>
      <c r="AP81" s="206"/>
      <c r="AQ81" s="206"/>
      <c r="AR81" s="206"/>
      <c r="AS81" s="206"/>
      <c r="AT81" s="206"/>
      <c r="AU81" s="206"/>
      <c r="AV81" s="206"/>
      <c r="AW81" s="206"/>
      <c r="AX81" s="206"/>
      <c r="AY81" s="206"/>
      <c r="AZ81" s="206"/>
      <c r="BA81" s="206"/>
      <c r="BB81" s="206"/>
      <c r="BC81" s="206"/>
      <c r="BD81" s="206"/>
      <c r="BE81" s="206"/>
      <c r="BF81" s="206"/>
      <c r="BG81" s="206"/>
      <c r="BH81" s="206"/>
      <c r="BI81" s="206"/>
      <c r="BJ81" s="206"/>
      <c r="BK81" s="206"/>
      <c r="BL81" s="206"/>
      <c r="BM81" s="206"/>
      <c r="BN81" s="206"/>
      <c r="BO81" s="206"/>
      <c r="BP81" s="206"/>
      <c r="BQ81" s="206"/>
      <c r="BR81" s="206"/>
      <c r="BS81" s="206"/>
      <c r="BT81" s="206"/>
      <c r="BU81" s="206"/>
      <c r="BV81" s="206"/>
      <c r="BW81" s="206"/>
      <c r="BX81" s="206"/>
      <c r="BY81" s="206"/>
      <c r="BZ81" s="206"/>
      <c r="CA81" s="206"/>
      <c r="CB81" s="206"/>
      <c r="CC81" s="206"/>
      <c r="CD81" s="206"/>
      <c r="CE81" s="206"/>
      <c r="CF81" s="206"/>
      <c r="CG81" s="206"/>
      <c r="CH81" s="206"/>
      <c r="CI81" s="206"/>
      <c r="CJ81" s="206"/>
      <c r="CK81" s="206"/>
      <c r="CL81" s="206"/>
      <c r="CM81" s="206"/>
      <c r="CN81" s="206"/>
      <c r="CO81" s="206"/>
      <c r="CP81" s="206"/>
      <c r="CQ81" s="206"/>
      <c r="CR81" s="206"/>
      <c r="CS81" s="206"/>
      <c r="CT81" s="206"/>
      <c r="CU81" s="206"/>
      <c r="CV81" s="206"/>
      <c r="CW81" s="206"/>
      <c r="CX81" s="206"/>
      <c r="CY81" s="206"/>
      <c r="CZ81" s="206"/>
      <c r="DA81" s="206"/>
      <c r="DB81" s="206"/>
      <c r="DC81" s="206"/>
      <c r="DD81" s="206"/>
      <c r="DE81" s="206"/>
    </row>
    <row r="82" spans="2:10" ht="18">
      <c r="B82" s="41"/>
      <c r="C82" s="75" t="s">
        <v>41</v>
      </c>
      <c r="D82" s="53" t="s">
        <v>43</v>
      </c>
      <c r="E82" s="196" t="str">
        <f>IF(D82=0,"Add Weight as Required","OK")</f>
        <v>OK</v>
      </c>
      <c r="F82" s="13"/>
      <c r="G82" s="141"/>
      <c r="H82" s="23"/>
      <c r="I82" s="23"/>
      <c r="J82" s="23"/>
    </row>
    <row r="83" spans="2:10" ht="18">
      <c r="B83" s="41"/>
      <c r="C83" s="75" t="s">
        <v>41</v>
      </c>
      <c r="D83" s="53" t="s">
        <v>43</v>
      </c>
      <c r="E83" s="196" t="str">
        <f>IF(D83=0,"Add Weight as Required","OK")</f>
        <v>OK</v>
      </c>
      <c r="F83" s="14"/>
      <c r="H83" s="23"/>
      <c r="I83" s="23"/>
      <c r="J83" s="23"/>
    </row>
    <row r="84" spans="2:10" ht="32.25" customHeight="1">
      <c r="B84" s="41"/>
      <c r="C84" s="51" t="s">
        <v>34</v>
      </c>
      <c r="D84" s="311" t="str">
        <f>IF(F84=0,"Weight Required","OK")</f>
        <v>Weight Required</v>
      </c>
      <c r="E84" s="311"/>
      <c r="F84" s="78">
        <f>SUM(D72:D83)</f>
        <v>0</v>
      </c>
      <c r="G84" s="141"/>
      <c r="H84" s="326" t="s">
        <v>37</v>
      </c>
      <c r="I84" s="326"/>
      <c r="J84" s="326"/>
    </row>
    <row r="85" spans="2:10" ht="18">
      <c r="B85" s="40" t="s">
        <v>82</v>
      </c>
      <c r="C85" s="2" t="s">
        <v>102</v>
      </c>
      <c r="F85" s="14"/>
      <c r="G85" s="140"/>
      <c r="H85" s="225"/>
      <c r="I85" s="225"/>
      <c r="J85" s="225"/>
    </row>
    <row r="86" spans="2:10" ht="18">
      <c r="B86" s="41"/>
      <c r="C86" s="33" t="s">
        <v>16</v>
      </c>
      <c r="D86" s="31">
        <v>0</v>
      </c>
      <c r="E86" s="196" t="str">
        <f>IF(D86=0,"Add Weight as Required","OK")</f>
        <v>Add Weight as Required</v>
      </c>
      <c r="F86" s="14"/>
      <c r="G86" s="142"/>
      <c r="H86" s="225"/>
      <c r="I86" s="225"/>
      <c r="J86" s="225"/>
    </row>
    <row r="87" spans="2:10" ht="18">
      <c r="B87" s="41"/>
      <c r="C87" s="33" t="s">
        <v>7</v>
      </c>
      <c r="D87" s="31">
        <v>0</v>
      </c>
      <c r="E87" s="196" t="str">
        <f aca="true" t="shared" si="4" ref="E87:E92">IF(D87=0,"Add Weight as Required","OK")</f>
        <v>Add Weight as Required</v>
      </c>
      <c r="F87" s="14"/>
      <c r="G87" s="142"/>
      <c r="H87" s="225"/>
      <c r="I87" s="225"/>
      <c r="J87" s="225"/>
    </row>
    <row r="88" spans="2:10" ht="18">
      <c r="B88" s="41"/>
      <c r="C88" s="33" t="s">
        <v>47</v>
      </c>
      <c r="D88" s="31">
        <v>0</v>
      </c>
      <c r="E88" s="196" t="str">
        <f t="shared" si="4"/>
        <v>Add Weight as Required</v>
      </c>
      <c r="F88" s="14"/>
      <c r="G88" s="142"/>
      <c r="H88" s="225"/>
      <c r="I88" s="225"/>
      <c r="J88" s="225"/>
    </row>
    <row r="89" spans="2:10" ht="18">
      <c r="B89" s="41"/>
      <c r="C89" s="33" t="s">
        <v>49</v>
      </c>
      <c r="D89" s="31">
        <v>0</v>
      </c>
      <c r="E89" s="196" t="str">
        <f t="shared" si="4"/>
        <v>Add Weight as Required</v>
      </c>
      <c r="F89" s="14"/>
      <c r="G89" s="142"/>
      <c r="H89" s="225"/>
      <c r="I89" s="225"/>
      <c r="J89" s="225"/>
    </row>
    <row r="90" spans="3:10" ht="14.25">
      <c r="C90" s="34" t="s">
        <v>59</v>
      </c>
      <c r="D90" s="31">
        <v>0</v>
      </c>
      <c r="E90" s="196" t="str">
        <f t="shared" si="4"/>
        <v>Add Weight as Required</v>
      </c>
      <c r="H90" s="225"/>
      <c r="I90" s="225"/>
      <c r="J90" s="225"/>
    </row>
    <row r="91" spans="3:10" ht="14.25">
      <c r="C91" s="34" t="s">
        <v>65</v>
      </c>
      <c r="D91" s="31">
        <v>0</v>
      </c>
      <c r="E91" s="196" t="str">
        <f t="shared" si="4"/>
        <v>Add Weight as Required</v>
      </c>
      <c r="G91" s="143"/>
      <c r="H91" s="225"/>
      <c r="I91" s="226"/>
      <c r="J91" s="225"/>
    </row>
    <row r="92" spans="3:10" ht="15">
      <c r="C92" s="75" t="s">
        <v>41</v>
      </c>
      <c r="D92" s="53" t="s">
        <v>43</v>
      </c>
      <c r="E92" s="196" t="str">
        <f t="shared" si="4"/>
        <v>OK</v>
      </c>
      <c r="G92" s="144"/>
      <c r="H92" s="225"/>
      <c r="I92" s="227"/>
      <c r="J92" s="225"/>
    </row>
    <row r="93" spans="3:10" ht="33" customHeight="1">
      <c r="C93" s="50" t="s">
        <v>34</v>
      </c>
      <c r="D93" s="307" t="str">
        <f>IF(F93=0,"Weight Required","OK")</f>
        <v>Weight Required</v>
      </c>
      <c r="E93" s="307"/>
      <c r="F93" s="78">
        <f>SUM(D86:D92)</f>
        <v>0</v>
      </c>
      <c r="G93" s="145"/>
      <c r="H93" s="326" t="s">
        <v>37</v>
      </c>
      <c r="I93" s="326"/>
      <c r="J93" s="326"/>
    </row>
    <row r="94" spans="2:10" ht="11.25" customHeight="1" thickBot="1">
      <c r="B94" s="159"/>
      <c r="C94" s="159"/>
      <c r="D94" s="175"/>
      <c r="E94" s="175"/>
      <c r="F94" s="162"/>
      <c r="G94" s="163"/>
      <c r="H94" s="228"/>
      <c r="I94" s="229"/>
      <c r="J94" s="228"/>
    </row>
    <row r="95" spans="1:12" ht="24.75" customHeight="1" thickBot="1">
      <c r="A95" s="43"/>
      <c r="B95" s="39" t="s">
        <v>84</v>
      </c>
      <c r="C95" s="14" t="s">
        <v>110</v>
      </c>
      <c r="F95" s="65">
        <f>SUM(F17:F93,D27)</f>
        <v>38</v>
      </c>
      <c r="G95" s="146"/>
      <c r="H95" s="326" t="s">
        <v>37</v>
      </c>
      <c r="I95" s="326"/>
      <c r="J95" s="326"/>
      <c r="K95" s="43"/>
      <c r="L95" s="43"/>
    </row>
    <row r="96" spans="1:12" ht="21" customHeight="1" thickBot="1">
      <c r="A96" s="43"/>
      <c r="C96" s="14" t="s">
        <v>112</v>
      </c>
      <c r="F96" s="63">
        <f>D4</f>
        <v>0</v>
      </c>
      <c r="G96" s="141"/>
      <c r="H96" s="326" t="s">
        <v>37</v>
      </c>
      <c r="I96" s="326"/>
      <c r="J96" s="326"/>
      <c r="K96" s="43"/>
      <c r="L96" s="43"/>
    </row>
    <row r="97" spans="1:12" ht="24.75" customHeight="1" thickBot="1">
      <c r="A97" s="43"/>
      <c r="C97" s="14" t="s">
        <v>109</v>
      </c>
      <c r="F97" s="65">
        <f>SUM(D3+F95)</f>
        <v>38</v>
      </c>
      <c r="G97" s="147"/>
      <c r="H97" s="326" t="s">
        <v>37</v>
      </c>
      <c r="I97" s="326"/>
      <c r="J97" s="326"/>
      <c r="K97" s="43"/>
      <c r="L97" s="43"/>
    </row>
    <row r="98" spans="1:12" ht="22.5" customHeight="1" thickBot="1">
      <c r="A98" s="43"/>
      <c r="C98" s="14" t="s">
        <v>128</v>
      </c>
      <c r="F98" s="63">
        <f>SUM(D5)</f>
        <v>0</v>
      </c>
      <c r="G98" s="147"/>
      <c r="H98" s="326" t="s">
        <v>37</v>
      </c>
      <c r="I98" s="326"/>
      <c r="J98" s="326"/>
      <c r="K98" s="43"/>
      <c r="L98" s="43"/>
    </row>
    <row r="99" spans="1:12" ht="69" customHeight="1" thickBot="1">
      <c r="A99" s="43"/>
      <c r="C99" s="64" t="s">
        <v>118</v>
      </c>
      <c r="F99" s="27">
        <f>SUM(F96-F95)</f>
        <v>-38</v>
      </c>
      <c r="G99" s="148"/>
      <c r="H99" s="326" t="s">
        <v>37</v>
      </c>
      <c r="I99" s="326"/>
      <c r="J99" s="326"/>
      <c r="K99" s="43"/>
      <c r="L99" s="43"/>
    </row>
    <row r="100" spans="1:12" ht="74.25" customHeight="1" thickBot="1" thickTop="1">
      <c r="A100" s="43"/>
      <c r="C100" s="64" t="s">
        <v>111</v>
      </c>
      <c r="F100" s="66" t="str">
        <f>IF(F99&lt;0,"No, Too Much Payload, remove items","Yes, Payload Ok")</f>
        <v>No, Too Much Payload, remove items</v>
      </c>
      <c r="G100" s="148"/>
      <c r="H100" s="326" t="s">
        <v>37</v>
      </c>
      <c r="I100" s="326"/>
      <c r="J100" s="326"/>
      <c r="K100" s="43"/>
      <c r="L100" s="43"/>
    </row>
    <row r="101" spans="1:12" ht="24" customHeight="1" thickTop="1">
      <c r="A101" s="43"/>
      <c r="B101" s="300" t="s">
        <v>87</v>
      </c>
      <c r="C101" s="300"/>
      <c r="D101" s="300"/>
      <c r="E101" s="300"/>
      <c r="F101" s="300"/>
      <c r="G101" s="300"/>
      <c r="H101" s="300"/>
      <c r="I101" s="300"/>
      <c r="J101" s="300"/>
      <c r="K101" s="43"/>
      <c r="L101" s="43"/>
    </row>
    <row r="102" spans="1:12" ht="29.25" customHeight="1">
      <c r="A102" s="43"/>
      <c r="K102" s="43"/>
      <c r="L102" s="143"/>
    </row>
    <row r="103" spans="1:12" ht="14.25">
      <c r="A103" s="43"/>
      <c r="K103" s="43"/>
      <c r="L103" s="43"/>
    </row>
    <row r="104" spans="1:12" ht="14.25">
      <c r="A104" s="43"/>
      <c r="F104" s="4"/>
      <c r="G104" s="143"/>
      <c r="H104" s="5"/>
      <c r="K104" s="43"/>
      <c r="L104" s="43"/>
    </row>
    <row r="105" spans="1:12" ht="14.25">
      <c r="A105" s="43"/>
      <c r="K105" s="43"/>
      <c r="L105" s="43"/>
    </row>
    <row r="106" spans="1:12" ht="14.25">
      <c r="A106" s="43"/>
      <c r="K106" s="43"/>
      <c r="L106" s="43"/>
    </row>
    <row r="107" spans="1:12" ht="14.25">
      <c r="A107" s="43"/>
      <c r="K107" s="43"/>
      <c r="L107" s="43"/>
    </row>
    <row r="108" spans="1:12" ht="14.25">
      <c r="A108" s="43"/>
      <c r="K108" s="43"/>
      <c r="L108" s="43"/>
    </row>
    <row r="109" spans="1:12" ht="14.25">
      <c r="A109" s="43"/>
      <c r="K109" s="43"/>
      <c r="L109" s="43"/>
    </row>
    <row r="110" spans="1:12" ht="14.25">
      <c r="A110" s="43"/>
      <c r="K110" s="43"/>
      <c r="L110" s="43"/>
    </row>
    <row r="111" spans="1:12" ht="14.25">
      <c r="A111" s="43"/>
      <c r="K111" s="43"/>
      <c r="L111" s="43"/>
    </row>
    <row r="112" spans="1:12" ht="14.25">
      <c r="A112" s="43"/>
      <c r="K112" s="43"/>
      <c r="L112" s="43"/>
    </row>
    <row r="113" spans="1:12" ht="14.25">
      <c r="A113" s="43"/>
      <c r="K113" s="43"/>
      <c r="L113" s="43"/>
    </row>
    <row r="114" spans="1:12" ht="14.25">
      <c r="A114" s="43"/>
      <c r="K114" s="43"/>
      <c r="L114" s="43"/>
    </row>
    <row r="115" spans="1:12" ht="14.25">
      <c r="A115" s="43"/>
      <c r="K115" s="43"/>
      <c r="L115" s="43"/>
    </row>
    <row r="116" spans="1:12" ht="14.25">
      <c r="A116" s="43"/>
      <c r="K116" s="43"/>
      <c r="L116" s="43"/>
    </row>
    <row r="117" spans="1:12" ht="14.25">
      <c r="A117" s="43"/>
      <c r="K117" s="43"/>
      <c r="L117" s="43"/>
    </row>
    <row r="118" spans="1:12" ht="14.25">
      <c r="A118" s="43"/>
      <c r="K118" s="43"/>
      <c r="L118" s="43"/>
    </row>
    <row r="119" spans="1:12" ht="14.25">
      <c r="A119" s="43"/>
      <c r="K119" s="43"/>
      <c r="L119" s="43"/>
    </row>
    <row r="120" spans="1:12" ht="14.25">
      <c r="A120" s="43"/>
      <c r="K120" s="43"/>
      <c r="L120" s="43"/>
    </row>
    <row r="121" spans="1:12" ht="14.25">
      <c r="A121" s="43"/>
      <c r="K121" s="43"/>
      <c r="L121" s="43"/>
    </row>
    <row r="122" spans="1:12" ht="14.25">
      <c r="A122" s="43"/>
      <c r="K122" s="43"/>
      <c r="L122" s="43"/>
    </row>
    <row r="123" spans="1:12" ht="14.25">
      <c r="A123" s="43"/>
      <c r="K123" s="43"/>
      <c r="L123" s="43"/>
    </row>
    <row r="124" spans="1:12" ht="14.25">
      <c r="A124" s="43"/>
      <c r="K124" s="43"/>
      <c r="L124" s="43"/>
    </row>
    <row r="125" spans="1:12" ht="14.25">
      <c r="A125" s="43"/>
      <c r="K125" s="43"/>
      <c r="L125" s="43"/>
    </row>
    <row r="126" spans="1:12" ht="14.25">
      <c r="A126" s="43"/>
      <c r="K126" s="43"/>
      <c r="L126" s="43"/>
    </row>
    <row r="127" spans="1:12" ht="14.25">
      <c r="A127" s="43"/>
      <c r="K127" s="43"/>
      <c r="L127" s="43"/>
    </row>
    <row r="128" spans="1:12" ht="14.25">
      <c r="A128" s="43"/>
      <c r="K128" s="43"/>
      <c r="L128" s="43"/>
    </row>
    <row r="129" spans="1:12" ht="14.25">
      <c r="A129" s="43"/>
      <c r="K129" s="43"/>
      <c r="L129" s="43"/>
    </row>
    <row r="130" spans="1:12" ht="14.25">
      <c r="A130" s="43"/>
      <c r="K130" s="43"/>
      <c r="L130" s="43"/>
    </row>
    <row r="131" spans="1:12" ht="14.25">
      <c r="A131" s="43"/>
      <c r="K131" s="43"/>
      <c r="L131" s="43"/>
    </row>
    <row r="132" spans="1:12" ht="14.25">
      <c r="A132" s="43"/>
      <c r="K132" s="43"/>
      <c r="L132" s="43"/>
    </row>
    <row r="133" spans="1:12" ht="14.25">
      <c r="A133" s="43"/>
      <c r="K133" s="43"/>
      <c r="L133" s="43"/>
    </row>
    <row r="134" spans="1:12" ht="14.25">
      <c r="A134" s="43"/>
      <c r="K134" s="43"/>
      <c r="L134" s="43"/>
    </row>
    <row r="135" spans="1:12" ht="14.25">
      <c r="A135" s="43"/>
      <c r="K135" s="43"/>
      <c r="L135" s="43"/>
    </row>
    <row r="136" spans="1:12" ht="14.25">
      <c r="A136" s="43"/>
      <c r="K136" s="43"/>
      <c r="L136" s="43"/>
    </row>
    <row r="137" spans="1:12" ht="14.25">
      <c r="A137" s="43"/>
      <c r="K137" s="43"/>
      <c r="L137" s="43"/>
    </row>
    <row r="138" spans="1:12" ht="14.25">
      <c r="A138" s="43"/>
      <c r="K138" s="43"/>
      <c r="L138" s="43"/>
    </row>
    <row r="139" spans="1:12" ht="14.25">
      <c r="A139" s="43"/>
      <c r="K139" s="43"/>
      <c r="L139" s="43"/>
    </row>
    <row r="140" spans="1:12" ht="14.25">
      <c r="A140" s="43"/>
      <c r="K140" s="43"/>
      <c r="L140" s="43"/>
    </row>
    <row r="141" spans="1:12" ht="14.25">
      <c r="A141" s="43"/>
      <c r="K141" s="43"/>
      <c r="L141" s="43"/>
    </row>
    <row r="142" spans="1:12" ht="14.25">
      <c r="A142" s="43"/>
      <c r="K142" s="43"/>
      <c r="L142" s="43"/>
    </row>
    <row r="143" spans="1:12" ht="14.25">
      <c r="A143" s="43"/>
      <c r="K143" s="43"/>
      <c r="L143" s="43"/>
    </row>
    <row r="144" spans="1:12" ht="14.25">
      <c r="A144" s="43"/>
      <c r="K144" s="43"/>
      <c r="L144" s="43"/>
    </row>
    <row r="145" spans="1:12" ht="14.25">
      <c r="A145" s="43"/>
      <c r="K145" s="43"/>
      <c r="L145" s="43"/>
    </row>
    <row r="146" spans="1:12" ht="14.25">
      <c r="A146" s="43"/>
      <c r="K146" s="43"/>
      <c r="L146" s="43"/>
    </row>
    <row r="147" spans="1:12" ht="14.25">
      <c r="A147" s="43"/>
      <c r="K147" s="43"/>
      <c r="L147" s="43"/>
    </row>
    <row r="148" spans="1:12" ht="14.25">
      <c r="A148" s="43"/>
      <c r="K148" s="43"/>
      <c r="L148" s="43"/>
    </row>
    <row r="149" spans="1:12" ht="14.25">
      <c r="A149" s="43"/>
      <c r="K149" s="43"/>
      <c r="L149" s="43"/>
    </row>
    <row r="150" spans="1:12" ht="14.25">
      <c r="A150" s="43"/>
      <c r="K150" s="43"/>
      <c r="L150" s="43"/>
    </row>
    <row r="151" spans="1:12" ht="14.25">
      <c r="A151" s="43"/>
      <c r="K151" s="43"/>
      <c r="L151" s="43"/>
    </row>
    <row r="152" spans="1:12" ht="14.25">
      <c r="A152" s="43"/>
      <c r="K152" s="43"/>
      <c r="L152" s="43"/>
    </row>
    <row r="153" spans="1:12" ht="14.25">
      <c r="A153" s="43"/>
      <c r="K153" s="43"/>
      <c r="L153" s="43"/>
    </row>
    <row r="154" spans="1:12" ht="14.25">
      <c r="A154" s="43"/>
      <c r="K154" s="43"/>
      <c r="L154" s="43"/>
    </row>
    <row r="155" spans="1:12" ht="14.25">
      <c r="A155" s="43"/>
      <c r="K155" s="43"/>
      <c r="L155" s="43"/>
    </row>
    <row r="156" spans="1:12" ht="14.25">
      <c r="A156" s="43"/>
      <c r="K156" s="43"/>
      <c r="L156" s="43"/>
    </row>
    <row r="157" spans="1:12" ht="14.25">
      <c r="A157" s="43"/>
      <c r="K157" s="43"/>
      <c r="L157" s="43"/>
    </row>
    <row r="158" spans="1:12" ht="14.25">
      <c r="A158" s="43"/>
      <c r="K158" s="43"/>
      <c r="L158" s="43"/>
    </row>
    <row r="159" spans="1:12" ht="14.25">
      <c r="A159" s="43"/>
      <c r="K159" s="43"/>
      <c r="L159" s="43"/>
    </row>
    <row r="160" spans="1:12" ht="14.25">
      <c r="A160" s="43"/>
      <c r="K160" s="43"/>
      <c r="L160" s="43"/>
    </row>
    <row r="161" spans="1:12" ht="14.25">
      <c r="A161" s="43"/>
      <c r="K161" s="43"/>
      <c r="L161" s="43"/>
    </row>
    <row r="162" spans="1:12" ht="14.25">
      <c r="A162" s="43"/>
      <c r="K162" s="43"/>
      <c r="L162" s="43"/>
    </row>
    <row r="163" spans="1:12" ht="14.25">
      <c r="A163" s="43"/>
      <c r="K163" s="43"/>
      <c r="L163" s="43"/>
    </row>
    <row r="164" spans="1:12" ht="14.25">
      <c r="A164" s="43"/>
      <c r="K164" s="43"/>
      <c r="L164" s="43"/>
    </row>
    <row r="165" spans="1:12" ht="14.25">
      <c r="A165" s="43"/>
      <c r="K165" s="43"/>
      <c r="L165" s="43"/>
    </row>
    <row r="166" spans="1:12" ht="14.25">
      <c r="A166" s="43"/>
      <c r="K166" s="43"/>
      <c r="L166" s="43"/>
    </row>
    <row r="167" spans="1:12" ht="14.25">
      <c r="A167" s="43"/>
      <c r="K167" s="43"/>
      <c r="L167" s="43"/>
    </row>
    <row r="168" spans="1:12" ht="14.25">
      <c r="A168" s="43"/>
      <c r="K168" s="43"/>
      <c r="L168" s="43"/>
    </row>
    <row r="169" spans="1:12" ht="14.25">
      <c r="A169" s="43"/>
      <c r="K169" s="43"/>
      <c r="L169" s="43"/>
    </row>
    <row r="170" spans="1:12" ht="14.25">
      <c r="A170" s="43"/>
      <c r="K170" s="43"/>
      <c r="L170" s="43"/>
    </row>
    <row r="171" spans="1:12" ht="14.25">
      <c r="A171" s="43"/>
      <c r="K171" s="43"/>
      <c r="L171" s="43"/>
    </row>
    <row r="172" spans="1:12" ht="14.25">
      <c r="A172" s="43"/>
      <c r="K172" s="43"/>
      <c r="L172" s="43"/>
    </row>
    <row r="173" spans="1:12" ht="14.25">
      <c r="A173" s="43"/>
      <c r="K173" s="43"/>
      <c r="L173" s="43"/>
    </row>
    <row r="174" spans="1:12" ht="14.25">
      <c r="A174" s="43"/>
      <c r="K174" s="43"/>
      <c r="L174" s="43"/>
    </row>
    <row r="175" spans="1:12" ht="14.25">
      <c r="A175" s="43"/>
      <c r="K175" s="43"/>
      <c r="L175" s="43"/>
    </row>
    <row r="176" spans="1:12" ht="14.25">
      <c r="A176" s="43"/>
      <c r="K176" s="43"/>
      <c r="L176" s="43"/>
    </row>
    <row r="177" spans="1:12" ht="14.25">
      <c r="A177" s="43"/>
      <c r="K177" s="43"/>
      <c r="L177" s="43"/>
    </row>
    <row r="178" spans="1:12" ht="14.25">
      <c r="A178" s="43"/>
      <c r="K178" s="43"/>
      <c r="L178" s="43"/>
    </row>
    <row r="179" spans="1:12" ht="14.25">
      <c r="A179" s="43"/>
      <c r="K179" s="43"/>
      <c r="L179" s="43"/>
    </row>
    <row r="180" spans="1:12" ht="14.25">
      <c r="A180" s="43"/>
      <c r="K180" s="43"/>
      <c r="L180" s="43"/>
    </row>
    <row r="181" spans="1:12" ht="14.25">
      <c r="A181" s="43"/>
      <c r="K181" s="43"/>
      <c r="L181" s="43"/>
    </row>
    <row r="182" spans="1:12" ht="14.25">
      <c r="A182" s="43"/>
      <c r="K182" s="43"/>
      <c r="L182" s="43"/>
    </row>
    <row r="183" spans="1:12" ht="14.25">
      <c r="A183" s="43"/>
      <c r="K183" s="43"/>
      <c r="L183" s="43"/>
    </row>
    <row r="184" spans="1:12" ht="14.25">
      <c r="A184" s="43"/>
      <c r="K184" s="43"/>
      <c r="L184" s="43"/>
    </row>
    <row r="185" spans="1:12" ht="14.25">
      <c r="A185" s="43"/>
      <c r="K185" s="43"/>
      <c r="L185" s="43"/>
    </row>
    <row r="186" spans="1:12" ht="14.25">
      <c r="A186" s="43"/>
      <c r="K186" s="43"/>
      <c r="L186" s="43"/>
    </row>
    <row r="187" spans="1:12" ht="14.25">
      <c r="A187" s="43"/>
      <c r="K187" s="43"/>
      <c r="L187" s="43"/>
    </row>
    <row r="188" spans="1:12" ht="14.25">
      <c r="A188" s="43"/>
      <c r="K188" s="43"/>
      <c r="L188" s="43"/>
    </row>
    <row r="189" spans="1:12" ht="14.25">
      <c r="A189" s="43"/>
      <c r="K189" s="43"/>
      <c r="L189" s="43"/>
    </row>
    <row r="190" spans="1:12" ht="14.25">
      <c r="A190" s="43"/>
      <c r="K190" s="43"/>
      <c r="L190" s="43"/>
    </row>
    <row r="191" spans="1:12" ht="14.25">
      <c r="A191" s="43"/>
      <c r="K191" s="43"/>
      <c r="L191" s="43"/>
    </row>
    <row r="192" spans="1:12" ht="14.25">
      <c r="A192" s="43"/>
      <c r="K192" s="43"/>
      <c r="L192" s="43"/>
    </row>
    <row r="193" spans="1:12" ht="14.25">
      <c r="A193" s="43"/>
      <c r="K193" s="43"/>
      <c r="L193" s="43"/>
    </row>
    <row r="194" spans="1:12" ht="14.25">
      <c r="A194" s="43"/>
      <c r="K194" s="43"/>
      <c r="L194" s="43"/>
    </row>
    <row r="195" spans="1:12" ht="14.25">
      <c r="A195" s="43"/>
      <c r="K195" s="43"/>
      <c r="L195" s="43"/>
    </row>
    <row r="196" spans="1:12" ht="14.25">
      <c r="A196" s="43"/>
      <c r="K196" s="43"/>
      <c r="L196" s="43"/>
    </row>
    <row r="197" spans="1:12" ht="14.25">
      <c r="A197" s="43"/>
      <c r="K197" s="43"/>
      <c r="L197" s="43"/>
    </row>
    <row r="198" spans="1:12" ht="14.25">
      <c r="A198" s="43"/>
      <c r="K198" s="43"/>
      <c r="L198" s="43"/>
    </row>
    <row r="199" spans="1:12" ht="14.25">
      <c r="A199" s="43"/>
      <c r="K199" s="43"/>
      <c r="L199" s="43"/>
    </row>
    <row r="200" spans="1:12" ht="14.25">
      <c r="A200" s="43"/>
      <c r="K200" s="43"/>
      <c r="L200" s="43"/>
    </row>
    <row r="201" spans="1:12" ht="14.25">
      <c r="A201" s="43"/>
      <c r="K201" s="43"/>
      <c r="L201" s="43"/>
    </row>
    <row r="202" spans="1:12" ht="14.25">
      <c r="A202" s="43"/>
      <c r="K202" s="43"/>
      <c r="L202" s="43"/>
    </row>
    <row r="203" spans="1:12" ht="14.25">
      <c r="A203" s="43"/>
      <c r="K203" s="43"/>
      <c r="L203" s="43"/>
    </row>
    <row r="204" spans="1:12" ht="14.25">
      <c r="A204" s="43"/>
      <c r="K204" s="43"/>
      <c r="L204" s="43"/>
    </row>
    <row r="205" spans="1:12" ht="14.25">
      <c r="A205" s="43"/>
      <c r="K205" s="43"/>
      <c r="L205" s="43"/>
    </row>
    <row r="206" spans="1:12" ht="14.25">
      <c r="A206" s="43"/>
      <c r="K206" s="43"/>
      <c r="L206" s="43"/>
    </row>
    <row r="207" spans="1:12" ht="14.25">
      <c r="A207" s="43"/>
      <c r="K207" s="43"/>
      <c r="L207" s="43"/>
    </row>
    <row r="208" spans="1:12" ht="14.25">
      <c r="A208" s="43"/>
      <c r="K208" s="43"/>
      <c r="L208" s="43"/>
    </row>
    <row r="209" spans="1:12" ht="14.25">
      <c r="A209" s="43"/>
      <c r="K209" s="43"/>
      <c r="L209" s="43"/>
    </row>
    <row r="210" spans="1:12" ht="14.25">
      <c r="A210" s="43"/>
      <c r="K210" s="43"/>
      <c r="L210" s="43"/>
    </row>
    <row r="211" spans="1:12" ht="14.25">
      <c r="A211" s="43"/>
      <c r="K211" s="43"/>
      <c r="L211" s="43"/>
    </row>
    <row r="212" spans="1:12" ht="14.25">
      <c r="A212" s="43"/>
      <c r="K212" s="43"/>
      <c r="L212" s="43"/>
    </row>
    <row r="213" spans="1:12" ht="14.25">
      <c r="A213" s="43"/>
      <c r="K213" s="43"/>
      <c r="L213" s="43"/>
    </row>
    <row r="214" spans="1:12" ht="14.25">
      <c r="A214" s="43"/>
      <c r="K214" s="43"/>
      <c r="L214" s="43"/>
    </row>
    <row r="215" spans="1:12" ht="14.25">
      <c r="A215" s="43"/>
      <c r="K215" s="43"/>
      <c r="L215" s="43"/>
    </row>
    <row r="216" spans="1:12" ht="14.25">
      <c r="A216" s="43"/>
      <c r="K216" s="43"/>
      <c r="L216" s="43"/>
    </row>
    <row r="217" spans="1:12" ht="14.25">
      <c r="A217" s="43"/>
      <c r="K217" s="43"/>
      <c r="L217" s="43"/>
    </row>
    <row r="218" spans="1:12" ht="14.25">
      <c r="A218" s="43"/>
      <c r="K218" s="43"/>
      <c r="L218" s="43"/>
    </row>
    <row r="219" spans="1:12" ht="14.25">
      <c r="A219" s="43"/>
      <c r="K219" s="43"/>
      <c r="L219" s="43"/>
    </row>
    <row r="220" spans="1:12" ht="14.25">
      <c r="A220" s="43"/>
      <c r="K220" s="43"/>
      <c r="L220" s="43"/>
    </row>
    <row r="221" spans="1:12" ht="14.25">
      <c r="A221" s="43"/>
      <c r="K221" s="43"/>
      <c r="L221" s="43"/>
    </row>
    <row r="222" spans="1:12" ht="14.25">
      <c r="A222" s="43"/>
      <c r="K222" s="43"/>
      <c r="L222" s="43"/>
    </row>
    <row r="223" spans="1:12" ht="14.25">
      <c r="A223" s="43"/>
      <c r="K223" s="43"/>
      <c r="L223" s="43"/>
    </row>
    <row r="224" spans="1:12" ht="14.25">
      <c r="A224" s="43"/>
      <c r="K224" s="43"/>
      <c r="L224" s="43"/>
    </row>
    <row r="225" spans="1:12" ht="14.25">
      <c r="A225" s="43"/>
      <c r="K225" s="43"/>
      <c r="L225" s="43"/>
    </row>
    <row r="226" spans="1:12" ht="14.25">
      <c r="A226" s="43"/>
      <c r="K226" s="43"/>
      <c r="L226" s="43"/>
    </row>
    <row r="227" spans="1:12" ht="14.25">
      <c r="A227" s="43"/>
      <c r="K227" s="43"/>
      <c r="L227" s="43"/>
    </row>
    <row r="228" spans="1:12" ht="14.25">
      <c r="A228" s="43"/>
      <c r="K228" s="43"/>
      <c r="L228" s="43"/>
    </row>
    <row r="229" spans="1:12" ht="14.25">
      <c r="A229" s="43"/>
      <c r="K229" s="43"/>
      <c r="L229" s="43"/>
    </row>
    <row r="230" spans="1:12" ht="14.25">
      <c r="A230" s="43"/>
      <c r="K230" s="43"/>
      <c r="L230" s="43"/>
    </row>
    <row r="231" spans="1:12" ht="14.25">
      <c r="A231" s="43"/>
      <c r="K231" s="43"/>
      <c r="L231" s="43"/>
    </row>
    <row r="232" spans="1:12" ht="14.25">
      <c r="A232" s="43"/>
      <c r="K232" s="43"/>
      <c r="L232" s="43"/>
    </row>
    <row r="233" spans="1:12" ht="14.25">
      <c r="A233" s="43"/>
      <c r="K233" s="43"/>
      <c r="L233" s="43"/>
    </row>
    <row r="234" spans="1:12" ht="14.25">
      <c r="A234" s="43"/>
      <c r="K234" s="43"/>
      <c r="L234" s="43"/>
    </row>
    <row r="235" spans="1:12" ht="14.25">
      <c r="A235" s="43"/>
      <c r="K235" s="43"/>
      <c r="L235" s="43"/>
    </row>
    <row r="236" spans="1:12" ht="14.25">
      <c r="A236" s="43"/>
      <c r="K236" s="43"/>
      <c r="L236" s="43"/>
    </row>
    <row r="237" spans="1:12" ht="14.25">
      <c r="A237" s="43"/>
      <c r="K237" s="43"/>
      <c r="L237" s="43"/>
    </row>
    <row r="238" spans="1:12" ht="14.25">
      <c r="A238" s="43"/>
      <c r="K238" s="43"/>
      <c r="L238" s="43"/>
    </row>
    <row r="239" spans="1:12" ht="14.25">
      <c r="A239" s="43"/>
      <c r="K239" s="43"/>
      <c r="L239" s="43"/>
    </row>
    <row r="240" spans="1:12" ht="14.25">
      <c r="A240" s="43"/>
      <c r="K240" s="43"/>
      <c r="L240" s="43"/>
    </row>
    <row r="241" spans="1:12" ht="14.25">
      <c r="A241" s="43"/>
      <c r="K241" s="43"/>
      <c r="L241" s="43"/>
    </row>
    <row r="242" spans="1:12" ht="14.25">
      <c r="A242" s="43"/>
      <c r="K242" s="43"/>
      <c r="L242" s="43"/>
    </row>
    <row r="243" spans="1:12" ht="14.25">
      <c r="A243" s="43"/>
      <c r="K243" s="43"/>
      <c r="L243" s="43"/>
    </row>
    <row r="244" spans="1:12" ht="14.25">
      <c r="A244" s="43"/>
      <c r="K244" s="43"/>
      <c r="L244" s="43"/>
    </row>
    <row r="245" spans="1:12" ht="14.25">
      <c r="A245" s="43"/>
      <c r="K245" s="43"/>
      <c r="L245" s="43"/>
    </row>
    <row r="246" spans="1:12" ht="14.25">
      <c r="A246" s="43"/>
      <c r="K246" s="43"/>
      <c r="L246" s="43"/>
    </row>
    <row r="247" spans="1:12" ht="14.25">
      <c r="A247" s="43"/>
      <c r="K247" s="43"/>
      <c r="L247" s="43"/>
    </row>
    <row r="248" spans="1:12" ht="14.25">
      <c r="A248" s="43"/>
      <c r="K248" s="43"/>
      <c r="L248" s="43"/>
    </row>
    <row r="249" spans="1:12" ht="14.25">
      <c r="A249" s="43"/>
      <c r="K249" s="43"/>
      <c r="L249" s="43"/>
    </row>
    <row r="250" spans="1:12" ht="14.25">
      <c r="A250" s="43"/>
      <c r="K250" s="43"/>
      <c r="L250" s="43"/>
    </row>
    <row r="251" spans="1:12" ht="14.25">
      <c r="A251" s="43"/>
      <c r="K251" s="43"/>
      <c r="L251" s="43"/>
    </row>
    <row r="252" spans="1:12" ht="14.25">
      <c r="A252" s="43"/>
      <c r="K252" s="43"/>
      <c r="L252" s="43"/>
    </row>
    <row r="253" spans="1:12" ht="14.25">
      <c r="A253" s="43"/>
      <c r="K253" s="43"/>
      <c r="L253" s="43"/>
    </row>
    <row r="254" spans="1:12" ht="14.25">
      <c r="A254" s="43"/>
      <c r="K254" s="43"/>
      <c r="L254" s="43"/>
    </row>
    <row r="255" spans="1:12" ht="14.25">
      <c r="A255" s="43"/>
      <c r="K255" s="43"/>
      <c r="L255" s="43"/>
    </row>
    <row r="256" spans="1:12" ht="14.25">
      <c r="A256" s="43"/>
      <c r="K256" s="43"/>
      <c r="L256" s="43"/>
    </row>
    <row r="257" spans="1:12" ht="14.25">
      <c r="A257" s="43"/>
      <c r="K257" s="43"/>
      <c r="L257" s="43"/>
    </row>
    <row r="258" spans="1:12" ht="14.25">
      <c r="A258" s="43"/>
      <c r="K258" s="43"/>
      <c r="L258" s="43"/>
    </row>
    <row r="259" spans="1:12" ht="14.25">
      <c r="A259" s="43"/>
      <c r="K259" s="43"/>
      <c r="L259" s="43"/>
    </row>
    <row r="260" spans="1:12" ht="14.25">
      <c r="A260" s="43"/>
      <c r="K260" s="43"/>
      <c r="L260" s="43"/>
    </row>
    <row r="261" spans="1:12" ht="14.25">
      <c r="A261" s="43"/>
      <c r="K261" s="43"/>
      <c r="L261" s="43"/>
    </row>
    <row r="262" spans="1:12" ht="14.25">
      <c r="A262" s="43"/>
      <c r="K262" s="43"/>
      <c r="L262" s="43"/>
    </row>
    <row r="263" spans="1:12" ht="14.25">
      <c r="A263" s="43"/>
      <c r="K263" s="43"/>
      <c r="L263" s="43"/>
    </row>
    <row r="264" spans="1:12" ht="14.25">
      <c r="A264" s="43"/>
      <c r="K264" s="43"/>
      <c r="L264" s="43"/>
    </row>
    <row r="265" spans="1:12" ht="14.25">
      <c r="A265" s="43"/>
      <c r="K265" s="43"/>
      <c r="L265" s="43"/>
    </row>
  </sheetData>
  <sheetProtection password="E848" sheet="1" objects="1" scenarios="1" selectLockedCells="1"/>
  <mergeCells count="37">
    <mergeCell ref="B2:F2"/>
    <mergeCell ref="H2:J2"/>
    <mergeCell ref="B3:B5"/>
    <mergeCell ref="B7:B8"/>
    <mergeCell ref="H8:J8"/>
    <mergeCell ref="H9:J9"/>
    <mergeCell ref="H10:J13"/>
    <mergeCell ref="H14:J14"/>
    <mergeCell ref="H15:J15"/>
    <mergeCell ref="E17:F26"/>
    <mergeCell ref="C26:C27"/>
    <mergeCell ref="H27:J27"/>
    <mergeCell ref="H29:J29"/>
    <mergeCell ref="D33:E33"/>
    <mergeCell ref="F36:F37"/>
    <mergeCell ref="H36:J36"/>
    <mergeCell ref="H38:J38"/>
    <mergeCell ref="H39:J39"/>
    <mergeCell ref="H40:J40"/>
    <mergeCell ref="H43:J43"/>
    <mergeCell ref="H44:J44"/>
    <mergeCell ref="H46:J46"/>
    <mergeCell ref="D48:E48"/>
    <mergeCell ref="D59:E59"/>
    <mergeCell ref="D70:E70"/>
    <mergeCell ref="H81:J81"/>
    <mergeCell ref="D84:E84"/>
    <mergeCell ref="H84:J84"/>
    <mergeCell ref="D93:E93"/>
    <mergeCell ref="H93:J93"/>
    <mergeCell ref="B101:J101"/>
    <mergeCell ref="H95:J95"/>
    <mergeCell ref="H96:J96"/>
    <mergeCell ref="H97:J97"/>
    <mergeCell ref="H98:J98"/>
    <mergeCell ref="H99:J99"/>
    <mergeCell ref="H100:J100"/>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3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Ford Motor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Hewlett</dc:creator>
  <cp:keywords/>
  <dc:description/>
  <cp:lastModifiedBy>Ian Hewlett</cp:lastModifiedBy>
  <cp:lastPrinted>2012-05-02T08:04:35Z</cp:lastPrinted>
  <dcterms:created xsi:type="dcterms:W3CDTF">2009-03-30T08:57:03Z</dcterms:created>
  <dcterms:modified xsi:type="dcterms:W3CDTF">2013-05-17T10:50:49Z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